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9210" windowHeight="3825"/>
  </bookViews>
  <sheets>
    <sheet name="Зрост ВВП до держ видатків" sheetId="10" r:id="rId1"/>
    <sheet name="Швеція та Ірландія" sheetId="11" r:id="rId2"/>
    <sheet name="Сповільн економ зрост" sheetId="12" r:id="rId3"/>
    <sheet name="Темпи економ зрост" sheetId="13" r:id="rId4"/>
    <sheet name="Видатки зведеного бюдж" sheetId="1" r:id="rId5"/>
    <sheet name="Інститут спроможність " sheetId="2" r:id="rId6"/>
    <sheet name="Частка сукупних видат" sheetId="7" r:id="rId7"/>
  </sheets>
  <calcPr calcId="152511"/>
</workbook>
</file>

<file path=xl/calcChain.xml><?xml version="1.0" encoding="utf-8"?>
<calcChain xmlns="http://schemas.openxmlformats.org/spreadsheetml/2006/main">
  <c r="L1" i="13" l="1"/>
  <c r="U1" i="13"/>
  <c r="X1" i="13" s="1"/>
  <c r="AB1" i="13"/>
  <c r="L2" i="13"/>
  <c r="U2" i="13"/>
  <c r="X2" i="13" s="1"/>
  <c r="AB2" i="13"/>
  <c r="L3" i="13"/>
  <c r="U3" i="13"/>
  <c r="X3" i="13" s="1"/>
  <c r="AB3" i="13"/>
  <c r="L4" i="13"/>
  <c r="U4" i="13"/>
  <c r="X4" i="13" s="1"/>
  <c r="AB4" i="13"/>
  <c r="L5" i="13"/>
  <c r="U5" i="13"/>
  <c r="X5" i="13" s="1"/>
  <c r="AB5" i="13"/>
  <c r="L6" i="13"/>
  <c r="U6" i="13"/>
  <c r="X6" i="13" s="1"/>
  <c r="AB6" i="13"/>
  <c r="L7" i="13"/>
  <c r="U7" i="13"/>
  <c r="X7" i="13" s="1"/>
  <c r="AB7" i="13"/>
  <c r="D157" i="13"/>
  <c r="E157" i="13"/>
  <c r="F157" i="13"/>
  <c r="D158" i="13"/>
  <c r="E158" i="13"/>
  <c r="F158" i="13"/>
  <c r="D160" i="13"/>
  <c r="E160" i="13"/>
  <c r="F160" i="13"/>
  <c r="D161" i="13"/>
  <c r="E161" i="13"/>
  <c r="F161" i="13"/>
  <c r="D163" i="13"/>
  <c r="E163" i="13"/>
  <c r="F163" i="13"/>
  <c r="D164" i="13"/>
  <c r="E164" i="13"/>
  <c r="F164" i="13"/>
  <c r="D165" i="13"/>
  <c r="E165" i="13"/>
  <c r="F165" i="13"/>
  <c r="D166" i="13"/>
  <c r="E166" i="13"/>
  <c r="F166" i="13"/>
  <c r="D167" i="13"/>
  <c r="E167" i="13"/>
  <c r="F167" i="13"/>
  <c r="D168" i="13"/>
  <c r="E168" i="13"/>
  <c r="F168" i="13"/>
  <c r="D170" i="13"/>
  <c r="E170" i="13"/>
  <c r="F170" i="13"/>
  <c r="D171" i="13"/>
  <c r="E171" i="13"/>
  <c r="F171" i="13"/>
  <c r="D172" i="13"/>
  <c r="E172" i="13"/>
  <c r="F172" i="13"/>
  <c r="D173" i="13"/>
  <c r="E173" i="13"/>
  <c r="F173" i="13"/>
  <c r="D174" i="13"/>
  <c r="E174" i="13"/>
  <c r="F174" i="13"/>
  <c r="D175" i="13"/>
  <c r="E175" i="13"/>
  <c r="F175" i="13"/>
  <c r="D176" i="13"/>
  <c r="D169" i="13" s="1"/>
  <c r="E176" i="13"/>
  <c r="F176" i="13"/>
  <c r="F169" i="13" s="1"/>
  <c r="D177" i="13"/>
  <c r="E177" i="13"/>
  <c r="E169" i="13" s="1"/>
  <c r="F177" i="13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E38" i="11"/>
  <c r="F38" i="11"/>
  <c r="G38" i="11"/>
  <c r="H38" i="11"/>
  <c r="E39" i="11"/>
  <c r="F39" i="11"/>
  <c r="G39" i="11"/>
  <c r="H39" i="11"/>
  <c r="E40" i="11"/>
  <c r="G40" i="11"/>
  <c r="H40" i="11"/>
  <c r="E41" i="11"/>
  <c r="F41" i="11"/>
  <c r="G41" i="11"/>
  <c r="H41" i="11"/>
  <c r="I41" i="11"/>
  <c r="J41" i="11"/>
  <c r="AL2" i="10"/>
  <c r="AM2" i="10"/>
  <c r="AN2" i="10"/>
  <c r="AO2" i="10"/>
  <c r="AL3" i="10"/>
  <c r="AM3" i="10"/>
  <c r="AN3" i="10"/>
  <c r="AO3" i="10"/>
  <c r="AL4" i="10"/>
  <c r="AM4" i="10"/>
  <c r="AN4" i="10"/>
  <c r="AO4" i="10"/>
  <c r="AL5" i="10"/>
  <c r="AM5" i="10"/>
  <c r="AN5" i="10"/>
  <c r="AO5" i="10"/>
  <c r="AL6" i="10"/>
  <c r="AM6" i="10"/>
  <c r="AN6" i="10"/>
  <c r="AO6" i="10"/>
  <c r="AL7" i="10"/>
  <c r="AM7" i="10"/>
  <c r="AN7" i="10"/>
  <c r="AO7" i="10"/>
  <c r="AL8" i="10"/>
  <c r="AM8" i="10"/>
  <c r="AN8" i="10"/>
  <c r="AO8" i="10"/>
  <c r="AL9" i="10"/>
  <c r="AM9" i="10"/>
  <c r="AN9" i="10"/>
  <c r="AO9" i="10"/>
  <c r="AL10" i="10"/>
  <c r="AM10" i="10"/>
  <c r="AN10" i="10"/>
  <c r="AO10" i="10"/>
  <c r="AL11" i="10"/>
  <c r="AM11" i="10"/>
  <c r="AN11" i="10"/>
  <c r="AO11" i="10"/>
  <c r="AL12" i="10"/>
  <c r="AM12" i="10"/>
  <c r="AN12" i="10"/>
  <c r="AO12" i="10"/>
  <c r="AL13" i="10"/>
  <c r="AM13" i="10"/>
  <c r="AN13" i="10"/>
  <c r="AO13" i="10"/>
  <c r="AL14" i="10"/>
  <c r="AM14" i="10"/>
  <c r="AN14" i="10"/>
  <c r="AO14" i="10"/>
  <c r="AL15" i="10"/>
  <c r="AM15" i="10"/>
  <c r="AN15" i="10"/>
  <c r="AO15" i="10"/>
  <c r="AL16" i="10"/>
  <c r="AM16" i="10"/>
  <c r="AN16" i="10"/>
  <c r="AO16" i="10"/>
  <c r="AL17" i="10"/>
  <c r="AM17" i="10"/>
  <c r="AN17" i="10"/>
  <c r="AO17" i="10"/>
  <c r="AL18" i="10"/>
  <c r="AM18" i="10"/>
  <c r="AN18" i="10"/>
  <c r="AO18" i="10"/>
  <c r="AL19" i="10"/>
  <c r="AM19" i="10"/>
  <c r="AN19" i="10"/>
  <c r="AO19" i="10"/>
  <c r="AL20" i="10"/>
  <c r="AM20" i="10"/>
  <c r="AN20" i="10"/>
  <c r="AO20" i="10"/>
  <c r="AL21" i="10"/>
  <c r="AM21" i="10"/>
  <c r="AN21" i="10"/>
  <c r="AO21" i="10"/>
  <c r="AL22" i="10"/>
  <c r="AM22" i="10"/>
  <c r="AN22" i="10"/>
  <c r="AO22" i="10"/>
  <c r="AL23" i="10"/>
  <c r="AM23" i="10"/>
  <c r="AN23" i="10"/>
  <c r="AO23" i="10"/>
  <c r="AL24" i="10"/>
  <c r="AM24" i="10"/>
  <c r="AN24" i="10"/>
  <c r="AO24" i="10"/>
  <c r="AL25" i="10"/>
  <c r="AM25" i="10"/>
  <c r="AN25" i="10"/>
  <c r="AO25" i="10"/>
  <c r="AL26" i="10"/>
  <c r="AM26" i="10"/>
  <c r="AN26" i="10"/>
  <c r="AO26" i="10"/>
  <c r="AL27" i="10"/>
  <c r="AM27" i="10"/>
  <c r="AN27" i="10"/>
  <c r="AO27" i="10"/>
  <c r="AL28" i="10"/>
  <c r="AM28" i="10"/>
  <c r="AN28" i="10"/>
  <c r="AO28" i="10"/>
  <c r="AL29" i="10"/>
  <c r="AM29" i="10"/>
  <c r="AN29" i="10"/>
  <c r="AO29" i="10"/>
  <c r="AL30" i="10"/>
  <c r="AM30" i="10"/>
  <c r="AN30" i="10"/>
  <c r="AO30" i="10"/>
  <c r="AL31" i="10"/>
  <c r="AM31" i="10"/>
  <c r="AN31" i="10"/>
  <c r="AO31" i="10"/>
  <c r="AL32" i="10"/>
  <c r="AM32" i="10"/>
  <c r="AN32" i="10"/>
  <c r="AO32" i="10"/>
  <c r="AL33" i="10"/>
  <c r="AM33" i="10"/>
  <c r="AN33" i="10"/>
  <c r="AO33" i="10"/>
  <c r="AL34" i="10"/>
  <c r="AM34" i="10"/>
  <c r="AN34" i="10"/>
  <c r="AO34" i="10"/>
  <c r="AL35" i="10"/>
  <c r="AM35" i="10"/>
  <c r="AN35" i="10"/>
  <c r="AO35" i="10"/>
  <c r="AL36" i="10"/>
  <c r="AM36" i="10"/>
  <c r="AN36" i="10"/>
  <c r="AO36" i="10"/>
  <c r="AL37" i="10"/>
  <c r="AM37" i="10"/>
  <c r="AN37" i="10"/>
  <c r="AO37" i="10"/>
  <c r="AL38" i="10"/>
  <c r="AM38" i="10"/>
  <c r="AN38" i="10"/>
  <c r="AO38" i="10"/>
  <c r="AL39" i="10"/>
  <c r="AM39" i="10"/>
  <c r="AN39" i="10"/>
  <c r="AO39" i="10"/>
  <c r="AL40" i="10"/>
  <c r="AM40" i="10"/>
  <c r="AN40" i="10"/>
  <c r="AO40" i="10"/>
  <c r="AL41" i="10"/>
  <c r="AM41" i="10"/>
  <c r="AN41" i="10"/>
  <c r="AO41" i="10"/>
  <c r="AL42" i="10"/>
  <c r="AM42" i="10"/>
  <c r="AN42" i="10"/>
  <c r="AO42" i="10"/>
  <c r="AL43" i="10"/>
  <c r="AM43" i="10"/>
  <c r="AN43" i="10"/>
  <c r="AO43" i="10"/>
  <c r="AL44" i="10"/>
  <c r="AM44" i="10"/>
  <c r="AN44" i="10"/>
  <c r="AO44" i="10"/>
  <c r="AL45" i="10"/>
  <c r="AM45" i="10"/>
  <c r="AN45" i="10"/>
  <c r="AO45" i="10"/>
  <c r="AL46" i="10"/>
  <c r="AM46" i="10"/>
  <c r="AN46" i="10"/>
  <c r="AO46" i="10"/>
  <c r="AL47" i="10"/>
  <c r="AM47" i="10"/>
  <c r="AN47" i="10"/>
  <c r="AO47" i="10"/>
  <c r="AL48" i="10"/>
  <c r="AM48" i="10"/>
  <c r="AN48" i="10"/>
  <c r="AO48" i="10"/>
  <c r="AL49" i="10"/>
  <c r="AM49" i="10"/>
  <c r="AN49" i="10"/>
  <c r="AO49" i="10"/>
  <c r="AL50" i="10"/>
  <c r="AM50" i="10"/>
  <c r="AN50" i="10"/>
  <c r="AO50" i="10"/>
  <c r="AL51" i="10"/>
  <c r="AM51" i="10"/>
  <c r="AN51" i="10"/>
  <c r="AO51" i="10"/>
  <c r="AL52" i="10"/>
  <c r="AM52" i="10"/>
  <c r="AN52" i="10"/>
  <c r="AO52" i="10"/>
  <c r="AL53" i="10"/>
  <c r="AM53" i="10"/>
  <c r="AN53" i="10"/>
  <c r="AO53" i="10"/>
  <c r="AL54" i="10"/>
  <c r="AM54" i="10"/>
  <c r="AN54" i="10"/>
  <c r="AO54" i="10"/>
  <c r="AL55" i="10"/>
  <c r="AM55" i="10"/>
  <c r="AN55" i="10"/>
  <c r="AO55" i="10"/>
  <c r="AL56" i="10"/>
  <c r="AM56" i="10"/>
  <c r="AN56" i="10"/>
  <c r="AO56" i="10"/>
  <c r="AL57" i="10"/>
  <c r="AM57" i="10"/>
  <c r="AN57" i="10"/>
  <c r="AO57" i="10"/>
  <c r="AL58" i="10"/>
  <c r="AM58" i="10"/>
  <c r="AN58" i="10"/>
  <c r="AO58" i="10"/>
  <c r="AL59" i="10"/>
  <c r="AM59" i="10"/>
  <c r="AN59" i="10"/>
  <c r="AO59" i="10"/>
  <c r="AL60" i="10"/>
  <c r="AM60" i="10"/>
  <c r="AN60" i="10"/>
  <c r="AO60" i="10"/>
  <c r="AL61" i="10"/>
  <c r="AM61" i="10"/>
  <c r="AN61" i="10"/>
  <c r="AO61" i="10"/>
  <c r="AL62" i="10"/>
  <c r="AM62" i="10"/>
  <c r="AN62" i="10"/>
  <c r="AO62" i="10"/>
  <c r="AL63" i="10"/>
  <c r="AM63" i="10"/>
  <c r="AN63" i="10"/>
  <c r="AO63" i="10"/>
  <c r="AL64" i="10"/>
  <c r="AM64" i="10"/>
  <c r="AN64" i="10"/>
  <c r="AO64" i="10"/>
  <c r="AL65" i="10"/>
  <c r="AM65" i="10"/>
  <c r="AN65" i="10"/>
  <c r="AO65" i="10"/>
  <c r="AL66" i="10"/>
  <c r="AM66" i="10"/>
  <c r="AN66" i="10"/>
  <c r="AO66" i="10"/>
  <c r="AL67" i="10"/>
  <c r="AM67" i="10"/>
  <c r="AN67" i="10"/>
  <c r="AO67" i="10"/>
  <c r="AL68" i="10"/>
  <c r="AM68" i="10"/>
  <c r="AN68" i="10"/>
  <c r="AO68" i="10"/>
  <c r="AL69" i="10"/>
  <c r="AM69" i="10"/>
  <c r="AN69" i="10"/>
  <c r="AO69" i="10"/>
  <c r="AL70" i="10"/>
  <c r="AM70" i="10"/>
  <c r="AN70" i="10"/>
  <c r="AO70" i="10"/>
  <c r="AL71" i="10"/>
  <c r="AM71" i="10"/>
  <c r="AN71" i="10"/>
  <c r="AO71" i="10"/>
  <c r="AL72" i="10"/>
  <c r="AM72" i="10"/>
  <c r="AN72" i="10"/>
  <c r="AO72" i="10"/>
  <c r="AL73" i="10"/>
  <c r="AM73" i="10"/>
  <c r="AN73" i="10"/>
  <c r="AO73" i="10"/>
  <c r="AL74" i="10"/>
  <c r="AM74" i="10"/>
  <c r="AN74" i="10"/>
  <c r="AO74" i="10"/>
  <c r="AL75" i="10"/>
  <c r="AM75" i="10"/>
  <c r="AN75" i="10"/>
  <c r="AO75" i="10"/>
  <c r="AL76" i="10"/>
  <c r="AM76" i="10"/>
  <c r="AN76" i="10"/>
  <c r="AO76" i="10"/>
  <c r="AL77" i="10"/>
  <c r="AM77" i="10"/>
  <c r="AN77" i="10"/>
  <c r="AO77" i="10"/>
  <c r="AL78" i="10"/>
  <c r="AM78" i="10"/>
  <c r="AN78" i="10"/>
  <c r="AO78" i="10"/>
  <c r="AL79" i="10"/>
  <c r="AM79" i="10"/>
  <c r="AN79" i="10"/>
  <c r="AO79" i="10"/>
  <c r="AL80" i="10"/>
  <c r="AM80" i="10"/>
  <c r="AN80" i="10"/>
  <c r="AO80" i="10"/>
  <c r="AL81" i="10"/>
  <c r="AM81" i="10"/>
  <c r="AN81" i="10"/>
  <c r="AO81" i="10"/>
  <c r="AL82" i="10"/>
  <c r="AM82" i="10"/>
  <c r="AN82" i="10"/>
  <c r="AO82" i="10"/>
  <c r="AL83" i="10"/>
  <c r="AM83" i="10"/>
  <c r="AN83" i="10"/>
  <c r="AO83" i="10"/>
  <c r="AL84" i="10"/>
  <c r="AM84" i="10"/>
  <c r="AN84" i="10"/>
  <c r="AO84" i="10"/>
  <c r="AL85" i="10"/>
  <c r="AM85" i="10"/>
  <c r="AN85" i="10"/>
  <c r="AO85" i="10"/>
  <c r="AL86" i="10"/>
  <c r="AM86" i="10"/>
  <c r="AN86" i="10"/>
  <c r="AO86" i="10"/>
  <c r="AL87" i="10"/>
  <c r="AM87" i="10"/>
  <c r="AN87" i="10"/>
  <c r="AO87" i="10"/>
  <c r="AL88" i="10"/>
  <c r="AM88" i="10"/>
  <c r="AN88" i="10"/>
  <c r="AO88" i="10"/>
  <c r="AL89" i="10"/>
  <c r="AM89" i="10"/>
  <c r="AN89" i="10"/>
  <c r="AO89" i="10"/>
  <c r="AL90" i="10"/>
  <c r="AM90" i="10"/>
  <c r="AN90" i="10"/>
  <c r="AO90" i="10"/>
  <c r="AL91" i="10"/>
  <c r="AM91" i="10"/>
  <c r="AN91" i="10"/>
  <c r="AO91" i="10"/>
  <c r="AL92" i="10"/>
  <c r="AM92" i="10"/>
  <c r="AN92" i="10"/>
  <c r="AO92" i="10"/>
  <c r="AL93" i="10"/>
  <c r="AM93" i="10"/>
  <c r="AN93" i="10"/>
  <c r="AO93" i="10"/>
  <c r="AL94" i="10"/>
  <c r="AM94" i="10"/>
  <c r="AN94" i="10"/>
  <c r="AO94" i="10"/>
  <c r="AL95" i="10"/>
  <c r="AM95" i="10"/>
  <c r="AN95" i="10"/>
  <c r="AO95" i="10"/>
  <c r="AL96" i="10"/>
  <c r="AM96" i="10"/>
  <c r="AN96" i="10"/>
  <c r="AO96" i="10"/>
  <c r="AL97" i="10"/>
  <c r="AM97" i="10"/>
  <c r="AN97" i="10"/>
  <c r="AO97" i="10"/>
  <c r="AL98" i="10"/>
  <c r="AM98" i="10"/>
  <c r="AN98" i="10"/>
  <c r="AO98" i="10"/>
  <c r="AL99" i="10"/>
  <c r="AM99" i="10"/>
  <c r="AN99" i="10"/>
  <c r="AO99" i="10"/>
  <c r="AL100" i="10"/>
  <c r="AM100" i="10"/>
  <c r="AN100" i="10"/>
  <c r="AO100" i="10"/>
  <c r="AL101" i="10"/>
  <c r="AM101" i="10"/>
  <c r="AN101" i="10"/>
  <c r="AO101" i="10"/>
  <c r="AL102" i="10"/>
  <c r="AM102" i="10"/>
  <c r="AN102" i="10"/>
  <c r="AO102" i="10"/>
  <c r="AL103" i="10"/>
  <c r="AM103" i="10"/>
  <c r="AN103" i="10"/>
  <c r="AO103" i="10"/>
  <c r="AL104" i="10"/>
  <c r="AM104" i="10"/>
  <c r="AN104" i="10"/>
  <c r="AO104" i="10"/>
  <c r="AL105" i="10"/>
  <c r="AM105" i="10"/>
  <c r="AN105" i="10"/>
  <c r="AO105" i="10"/>
  <c r="AL106" i="10"/>
  <c r="AM106" i="10"/>
  <c r="AN106" i="10"/>
  <c r="AO106" i="10"/>
  <c r="AL107" i="10"/>
  <c r="AM107" i="10"/>
  <c r="AN107" i="10"/>
  <c r="AO107" i="10"/>
  <c r="AL108" i="10"/>
  <c r="AM108" i="10"/>
  <c r="AN108" i="10"/>
  <c r="AO108" i="10"/>
  <c r="AL109" i="10"/>
  <c r="AM109" i="10"/>
  <c r="AN109" i="10"/>
  <c r="AO109" i="10"/>
  <c r="AL110" i="10"/>
  <c r="AM110" i="10"/>
  <c r="AN110" i="10"/>
  <c r="AO110" i="10"/>
  <c r="AL111" i="10"/>
  <c r="AM111" i="10"/>
  <c r="AN111" i="10"/>
  <c r="AO111" i="10"/>
  <c r="AL112" i="10"/>
  <c r="AM112" i="10"/>
  <c r="AN112" i="10"/>
  <c r="AO112" i="10"/>
  <c r="AL113" i="10"/>
  <c r="AM113" i="10"/>
  <c r="AN113" i="10"/>
  <c r="AO113" i="10"/>
  <c r="AL114" i="10"/>
  <c r="AM114" i="10"/>
  <c r="AN114" i="10"/>
  <c r="AO114" i="10"/>
  <c r="AL115" i="10"/>
  <c r="AM115" i="10"/>
  <c r="AN115" i="10"/>
  <c r="AO115" i="10"/>
  <c r="AL116" i="10"/>
  <c r="AM116" i="10"/>
  <c r="AN116" i="10"/>
  <c r="AO116" i="10"/>
  <c r="AL117" i="10"/>
  <c r="AM117" i="10"/>
  <c r="AN117" i="10"/>
  <c r="AO117" i="10"/>
  <c r="AL118" i="10"/>
  <c r="AM118" i="10"/>
  <c r="AN118" i="10"/>
  <c r="AO118" i="10"/>
  <c r="AL119" i="10"/>
  <c r="AM119" i="10"/>
  <c r="AN119" i="10"/>
  <c r="AO119" i="10"/>
  <c r="AL120" i="10"/>
  <c r="AM120" i="10"/>
  <c r="AN120" i="10"/>
  <c r="AO120" i="10"/>
  <c r="AL121" i="10"/>
  <c r="AM121" i="10"/>
  <c r="AN121" i="10"/>
  <c r="AO121" i="10"/>
  <c r="AL122" i="10"/>
  <c r="AM122" i="10"/>
  <c r="AN122" i="10"/>
  <c r="AO122" i="10"/>
  <c r="AL123" i="10"/>
  <c r="AM123" i="10"/>
  <c r="AN123" i="10"/>
  <c r="AO123" i="10"/>
  <c r="AL124" i="10"/>
  <c r="AM124" i="10"/>
  <c r="AN124" i="10"/>
  <c r="AO124" i="10"/>
  <c r="AL125" i="10"/>
  <c r="AM125" i="10"/>
  <c r="AN125" i="10"/>
  <c r="AO125" i="10"/>
  <c r="AL126" i="10"/>
  <c r="AM126" i="10"/>
  <c r="AN126" i="10"/>
  <c r="AO126" i="10"/>
  <c r="AL127" i="10"/>
  <c r="AM127" i="10"/>
  <c r="AN127" i="10"/>
  <c r="AO127" i="10"/>
  <c r="AL128" i="10"/>
  <c r="AM128" i="10"/>
  <c r="AN128" i="10"/>
  <c r="AO128" i="10"/>
  <c r="AL129" i="10"/>
  <c r="AM129" i="10"/>
  <c r="AN129" i="10"/>
  <c r="AO129" i="10"/>
  <c r="AL130" i="10"/>
  <c r="AM130" i="10"/>
  <c r="AN130" i="10"/>
  <c r="AO130" i="10"/>
  <c r="AL131" i="10"/>
  <c r="AM131" i="10"/>
  <c r="AN131" i="10"/>
  <c r="AO131" i="10"/>
  <c r="AL132" i="10"/>
  <c r="AM132" i="10"/>
  <c r="AN132" i="10"/>
  <c r="AO132" i="10"/>
  <c r="AL133" i="10"/>
  <c r="AM133" i="10"/>
  <c r="AN133" i="10"/>
  <c r="AO133" i="10"/>
  <c r="AL134" i="10"/>
  <c r="AM134" i="10"/>
  <c r="AN134" i="10"/>
  <c r="AO134" i="10"/>
  <c r="AL135" i="10"/>
  <c r="AM135" i="10"/>
  <c r="AN135" i="10"/>
  <c r="AO135" i="10"/>
  <c r="AL136" i="10"/>
  <c r="AM136" i="10"/>
  <c r="AN136" i="10"/>
  <c r="AO136" i="10"/>
  <c r="AL137" i="10"/>
  <c r="AM137" i="10"/>
  <c r="AN137" i="10"/>
  <c r="AO137" i="10"/>
  <c r="AL138" i="10"/>
  <c r="AM138" i="10"/>
  <c r="AN138" i="10"/>
  <c r="AO138" i="10"/>
  <c r="AL139" i="10"/>
  <c r="AM139" i="10"/>
  <c r="AN139" i="10"/>
  <c r="AO139" i="10"/>
  <c r="AL140" i="10"/>
  <c r="AM140" i="10"/>
  <c r="AN140" i="10"/>
  <c r="AO140" i="10"/>
  <c r="AL141" i="10"/>
  <c r="AM141" i="10"/>
  <c r="AN141" i="10"/>
  <c r="AO141" i="10"/>
  <c r="AL142" i="10"/>
  <c r="AM142" i="10"/>
  <c r="AN142" i="10"/>
  <c r="AO142" i="10"/>
  <c r="AL143" i="10"/>
  <c r="AM143" i="10"/>
  <c r="AN143" i="10"/>
  <c r="AO143" i="10"/>
  <c r="AL144" i="10"/>
  <c r="AM144" i="10"/>
  <c r="AN144" i="10"/>
  <c r="AO144" i="10"/>
  <c r="AL145" i="10"/>
  <c r="AM145" i="10"/>
  <c r="AN145" i="10"/>
  <c r="AO145" i="10"/>
  <c r="AL146" i="10"/>
  <c r="AM146" i="10"/>
  <c r="AN146" i="10"/>
  <c r="AO146" i="10"/>
  <c r="AL147" i="10"/>
  <c r="AM147" i="10"/>
  <c r="AN147" i="10"/>
  <c r="AO147" i="10"/>
  <c r="AL148" i="10"/>
  <c r="AM148" i="10"/>
  <c r="AN148" i="10"/>
  <c r="AO148" i="10"/>
  <c r="AL149" i="10"/>
  <c r="AM149" i="10"/>
  <c r="AN149" i="10"/>
  <c r="AO149" i="10"/>
  <c r="AL150" i="10"/>
  <c r="AM150" i="10"/>
  <c r="AN150" i="10"/>
  <c r="AO150" i="10"/>
  <c r="AL151" i="10"/>
  <c r="AM151" i="10"/>
  <c r="AN151" i="10"/>
  <c r="AO151" i="10"/>
  <c r="AL152" i="10"/>
  <c r="AM152" i="10"/>
  <c r="AN152" i="10"/>
  <c r="AO152" i="10"/>
  <c r="AL153" i="10"/>
  <c r="AM153" i="10"/>
  <c r="AN153" i="10"/>
  <c r="AO153" i="10"/>
  <c r="AL154" i="10"/>
  <c r="AM154" i="10"/>
  <c r="AN154" i="10"/>
  <c r="AO154" i="10"/>
  <c r="AL155" i="10"/>
  <c r="AM155" i="10"/>
  <c r="AN155" i="10"/>
  <c r="AO155" i="10"/>
  <c r="AL156" i="10"/>
  <c r="AM156" i="10"/>
  <c r="AN156" i="10"/>
  <c r="AO156" i="10"/>
  <c r="AL157" i="10"/>
  <c r="AM157" i="10"/>
  <c r="AN157" i="10"/>
  <c r="AO157" i="10"/>
  <c r="AL158" i="10"/>
  <c r="AM158" i="10"/>
  <c r="AN158" i="10"/>
  <c r="AO158" i="10"/>
  <c r="AL159" i="10"/>
  <c r="AM159" i="10"/>
  <c r="AN159" i="10"/>
  <c r="AO159" i="10"/>
  <c r="AL160" i="10"/>
  <c r="AM160" i="10"/>
  <c r="AN160" i="10"/>
  <c r="AO160" i="10"/>
  <c r="AL161" i="10"/>
  <c r="AM161" i="10"/>
  <c r="AN161" i="10"/>
  <c r="AO161" i="10"/>
  <c r="AL162" i="10"/>
  <c r="AM162" i="10"/>
  <c r="AN162" i="10"/>
  <c r="AO162" i="10"/>
  <c r="AL163" i="10"/>
  <c r="AM163" i="10"/>
  <c r="AN163" i="10"/>
  <c r="AO163" i="10"/>
  <c r="AL164" i="10"/>
  <c r="AM164" i="10"/>
  <c r="AN164" i="10"/>
  <c r="AO164" i="10"/>
  <c r="AL165" i="10"/>
  <c r="AM165" i="10"/>
  <c r="AN165" i="10"/>
  <c r="AO165" i="10"/>
  <c r="AL166" i="10"/>
  <c r="AM166" i="10"/>
  <c r="AN166" i="10"/>
  <c r="AO166" i="10"/>
  <c r="AL167" i="10"/>
  <c r="AM167" i="10"/>
  <c r="AN167" i="10"/>
  <c r="AO167" i="10"/>
  <c r="AL168" i="10"/>
  <c r="AM168" i="10"/>
  <c r="AN168" i="10"/>
  <c r="AO168" i="10"/>
  <c r="AL169" i="10"/>
  <c r="AM169" i="10"/>
  <c r="AN169" i="10"/>
  <c r="AO169" i="10"/>
  <c r="AL170" i="10"/>
  <c r="AM170" i="10"/>
  <c r="AN170" i="10"/>
  <c r="AO170" i="10"/>
  <c r="AL171" i="10"/>
  <c r="AM171" i="10"/>
  <c r="AN171" i="10"/>
  <c r="AO171" i="10"/>
  <c r="AL172" i="10"/>
  <c r="AM172" i="10"/>
  <c r="AN172" i="10"/>
  <c r="AO172" i="10"/>
  <c r="AL173" i="10"/>
  <c r="AM173" i="10"/>
  <c r="AN173" i="10"/>
  <c r="AO173" i="10"/>
  <c r="AL174" i="10"/>
  <c r="AM174" i="10"/>
  <c r="AN174" i="10"/>
  <c r="AO174" i="10"/>
  <c r="AL175" i="10"/>
  <c r="AM175" i="10"/>
  <c r="AN175" i="10"/>
  <c r="AO175" i="10"/>
  <c r="AL176" i="10"/>
  <c r="AM176" i="10"/>
  <c r="AN176" i="10"/>
  <c r="AO176" i="10"/>
  <c r="AL177" i="10"/>
  <c r="AM177" i="10"/>
  <c r="AN177" i="10"/>
  <c r="AO177" i="10"/>
  <c r="AL178" i="10"/>
  <c r="AM178" i="10"/>
  <c r="AN178" i="10"/>
  <c r="AO178" i="10"/>
  <c r="AL179" i="10"/>
  <c r="AM179" i="10"/>
  <c r="AN179" i="10"/>
  <c r="AO179" i="10"/>
  <c r="AL180" i="10"/>
  <c r="AM180" i="10"/>
  <c r="AN180" i="10"/>
  <c r="AO180" i="10"/>
  <c r="AL181" i="10"/>
  <c r="AM181" i="10"/>
  <c r="AN181" i="10"/>
  <c r="AO181" i="10"/>
  <c r="AL182" i="10"/>
  <c r="AM182" i="10"/>
  <c r="AN182" i="10"/>
  <c r="AO182" i="10"/>
  <c r="AL183" i="10"/>
  <c r="AM183" i="10"/>
  <c r="AN183" i="10"/>
  <c r="AO183" i="10"/>
  <c r="AL184" i="10"/>
  <c r="AM184" i="10"/>
  <c r="AN184" i="10"/>
  <c r="AO184" i="10"/>
  <c r="AL185" i="10"/>
  <c r="AM185" i="10"/>
  <c r="AN185" i="10"/>
  <c r="AO185" i="10"/>
  <c r="AL186" i="10"/>
  <c r="AM186" i="10"/>
  <c r="AN186" i="10"/>
  <c r="AO186" i="10"/>
  <c r="AL187" i="10"/>
  <c r="AM187" i="10"/>
  <c r="AN187" i="10"/>
  <c r="AO187" i="10"/>
  <c r="AL188" i="10"/>
  <c r="AM188" i="10"/>
  <c r="AN188" i="10"/>
  <c r="AO188" i="10"/>
  <c r="AL189" i="10"/>
  <c r="AM189" i="10"/>
  <c r="AN189" i="10"/>
  <c r="AO189" i="10"/>
  <c r="AL190" i="10"/>
  <c r="AM190" i="10"/>
  <c r="AN190" i="10"/>
  <c r="AO190" i="10"/>
  <c r="AL191" i="10"/>
  <c r="AM191" i="10"/>
  <c r="AN191" i="10"/>
  <c r="AO191" i="10"/>
  <c r="AL192" i="10"/>
  <c r="AM192" i="10"/>
  <c r="AN192" i="10"/>
  <c r="AO192" i="10"/>
  <c r="AL193" i="10"/>
  <c r="AM193" i="10"/>
  <c r="AN193" i="10"/>
  <c r="AO193" i="10"/>
  <c r="AL194" i="10"/>
  <c r="AM194" i="10"/>
  <c r="AN194" i="10"/>
  <c r="AO194" i="10"/>
  <c r="AL195" i="10"/>
  <c r="AM195" i="10"/>
  <c r="AN195" i="10"/>
  <c r="AO195" i="10"/>
  <c r="AL196" i="10"/>
  <c r="AM196" i="10"/>
  <c r="AN196" i="10"/>
  <c r="AO196" i="10"/>
  <c r="AL197" i="10"/>
  <c r="AM197" i="10"/>
  <c r="AN197" i="10"/>
  <c r="AO197" i="10"/>
  <c r="AL198" i="10"/>
  <c r="AM198" i="10"/>
  <c r="AN198" i="10"/>
  <c r="AO198" i="10"/>
  <c r="AL199" i="10"/>
  <c r="AM199" i="10"/>
  <c r="AN199" i="10"/>
  <c r="AO199" i="10"/>
  <c r="AL200" i="10"/>
  <c r="AM200" i="10"/>
  <c r="AN200" i="10"/>
  <c r="AO200" i="10"/>
  <c r="AL201" i="10"/>
  <c r="AM201" i="10"/>
  <c r="AN201" i="10"/>
  <c r="AO201" i="10"/>
  <c r="AL202" i="10"/>
  <c r="AM202" i="10"/>
  <c r="AN202" i="10"/>
  <c r="AO202" i="10"/>
  <c r="AL203" i="10"/>
  <c r="AM203" i="10"/>
  <c r="AN203" i="10"/>
  <c r="AO203" i="10"/>
  <c r="AL204" i="10"/>
  <c r="AM204" i="10"/>
  <c r="AN204" i="10"/>
  <c r="AO204" i="10"/>
  <c r="AL205" i="10"/>
  <c r="AM205" i="10"/>
  <c r="AN205" i="10"/>
  <c r="AO205" i="10"/>
  <c r="AL206" i="10"/>
  <c r="AM206" i="10"/>
  <c r="AN206" i="10"/>
  <c r="AO206" i="10"/>
  <c r="AL207" i="10"/>
  <c r="AM207" i="10"/>
  <c r="AN207" i="10"/>
  <c r="AO207" i="10"/>
  <c r="AL208" i="10"/>
  <c r="AM208" i="10"/>
  <c r="AN208" i="10"/>
  <c r="AO208" i="10"/>
  <c r="AL209" i="10"/>
  <c r="AM209" i="10"/>
  <c r="AN209" i="10"/>
  <c r="AO209" i="10"/>
  <c r="AL210" i="10"/>
  <c r="AM210" i="10"/>
  <c r="AN210" i="10"/>
  <c r="AO210" i="10"/>
  <c r="AL211" i="10"/>
  <c r="AM211" i="10"/>
  <c r="AN211" i="10"/>
  <c r="AO211" i="10"/>
  <c r="AL212" i="10"/>
  <c r="AM212" i="10"/>
  <c r="AN212" i="10"/>
  <c r="AO212" i="10"/>
  <c r="AL213" i="10"/>
  <c r="AM213" i="10"/>
  <c r="AN213" i="10"/>
  <c r="AO213" i="10"/>
  <c r="AL214" i="10"/>
  <c r="AM214" i="10"/>
  <c r="AN214" i="10"/>
  <c r="AO214" i="10"/>
  <c r="AL215" i="10"/>
  <c r="AM215" i="10"/>
  <c r="AN215" i="10"/>
  <c r="AO215" i="10"/>
  <c r="AL216" i="10"/>
  <c r="AM216" i="10"/>
  <c r="AN216" i="10"/>
  <c r="AO216" i="10"/>
  <c r="AL217" i="10"/>
  <c r="AM217" i="10"/>
  <c r="AN217" i="10"/>
  <c r="AO217" i="10"/>
  <c r="AL218" i="10"/>
  <c r="AM218" i="10"/>
  <c r="AN218" i="10"/>
  <c r="AO218" i="10"/>
  <c r="AL219" i="10"/>
  <c r="AM219" i="10"/>
  <c r="AN219" i="10"/>
  <c r="AO219" i="10"/>
  <c r="AL220" i="10"/>
  <c r="AM220" i="10"/>
  <c r="AN220" i="10"/>
  <c r="AO220" i="10"/>
  <c r="AL221" i="10"/>
  <c r="AM221" i="10"/>
  <c r="AN221" i="10"/>
  <c r="AO221" i="10"/>
  <c r="AL222" i="10"/>
  <c r="AM222" i="10"/>
  <c r="AN222" i="10"/>
  <c r="AO222" i="10"/>
  <c r="AL223" i="10"/>
  <c r="AM223" i="10"/>
  <c r="AN223" i="10"/>
  <c r="AO223" i="10"/>
  <c r="AL224" i="10"/>
  <c r="AM224" i="10"/>
  <c r="AN224" i="10"/>
  <c r="AO224" i="10"/>
  <c r="AL225" i="10"/>
  <c r="AM225" i="10"/>
  <c r="AN225" i="10"/>
  <c r="AO225" i="10"/>
  <c r="AL226" i="10"/>
  <c r="AM226" i="10"/>
  <c r="AN226" i="10"/>
  <c r="AO226" i="10"/>
  <c r="AL227" i="10"/>
  <c r="AM227" i="10"/>
  <c r="AN227" i="10"/>
  <c r="AO227" i="10"/>
  <c r="AL228" i="10"/>
  <c r="AM228" i="10"/>
  <c r="AN228" i="10"/>
  <c r="AO228" i="10"/>
  <c r="AL229" i="10"/>
  <c r="AM229" i="10"/>
  <c r="AN229" i="10"/>
  <c r="AO229" i="10"/>
  <c r="AL230" i="10"/>
  <c r="AM230" i="10"/>
  <c r="AN230" i="10"/>
  <c r="AO230" i="10"/>
  <c r="AL231" i="10"/>
  <c r="AM231" i="10"/>
  <c r="AN231" i="10"/>
  <c r="AO231" i="10"/>
  <c r="AL232" i="10"/>
  <c r="AM232" i="10"/>
  <c r="AN232" i="10"/>
  <c r="AO232" i="10"/>
  <c r="AL233" i="10"/>
  <c r="AM233" i="10"/>
  <c r="AN233" i="10"/>
  <c r="AO233" i="10"/>
  <c r="AL234" i="10"/>
  <c r="AM234" i="10"/>
  <c r="AN234" i="10"/>
  <c r="AO234" i="10"/>
  <c r="AL235" i="10"/>
  <c r="AM235" i="10"/>
  <c r="AN235" i="10"/>
  <c r="AO235" i="10"/>
  <c r="AL236" i="10"/>
  <c r="AM236" i="10"/>
  <c r="AN236" i="10"/>
  <c r="AO236" i="10"/>
  <c r="AL237" i="10"/>
  <c r="AM237" i="10"/>
  <c r="AN237" i="10"/>
  <c r="AO237" i="10"/>
  <c r="AL238" i="10"/>
  <c r="AM238" i="10"/>
  <c r="AN238" i="10"/>
  <c r="AO238" i="10"/>
  <c r="AL239" i="10"/>
  <c r="AM239" i="10"/>
  <c r="AN239" i="10"/>
  <c r="AO239" i="10"/>
  <c r="AL240" i="10"/>
  <c r="AM240" i="10"/>
  <c r="AN240" i="10"/>
  <c r="AO240" i="10"/>
  <c r="AL241" i="10"/>
  <c r="AM241" i="10"/>
  <c r="AN241" i="10"/>
  <c r="AO241" i="10"/>
  <c r="AL242" i="10"/>
  <c r="AM242" i="10"/>
  <c r="AN242" i="10"/>
  <c r="AO242" i="10"/>
  <c r="AL243" i="10"/>
  <c r="AM243" i="10"/>
  <c r="AN243" i="10"/>
  <c r="AO243" i="10"/>
  <c r="AL244" i="10"/>
  <c r="AM244" i="10"/>
  <c r="AN244" i="10"/>
  <c r="AO244" i="10"/>
  <c r="AL245" i="10"/>
  <c r="AM245" i="10"/>
  <c r="AN245" i="10"/>
  <c r="AO245" i="10"/>
  <c r="AL246" i="10"/>
  <c r="AM246" i="10"/>
  <c r="AN246" i="10"/>
  <c r="AO246" i="10"/>
  <c r="AL247" i="10"/>
  <c r="AM247" i="10"/>
  <c r="AN247" i="10"/>
  <c r="AO247" i="10"/>
  <c r="AL248" i="10"/>
  <c r="AM248" i="10"/>
  <c r="AN248" i="10"/>
  <c r="AO248" i="10"/>
  <c r="AL249" i="10"/>
  <c r="AM249" i="10"/>
  <c r="AN249" i="10"/>
  <c r="AO249" i="10"/>
  <c r="AL250" i="10"/>
  <c r="AM250" i="10"/>
  <c r="AN250" i="10"/>
  <c r="AO250" i="10"/>
  <c r="AL251" i="10"/>
  <c r="AM251" i="10"/>
  <c r="AN251" i="10"/>
  <c r="AO251" i="10"/>
  <c r="AL252" i="10"/>
  <c r="AM252" i="10"/>
  <c r="AN252" i="10"/>
  <c r="AO252" i="10"/>
  <c r="AL253" i="10"/>
  <c r="AM253" i="10"/>
  <c r="AN253" i="10"/>
  <c r="AO253" i="10"/>
  <c r="AL254" i="10"/>
  <c r="AM254" i="10"/>
  <c r="AN254" i="10"/>
  <c r="AO254" i="10"/>
  <c r="AL255" i="10"/>
  <c r="AM255" i="10"/>
  <c r="AN255" i="10"/>
  <c r="AO255" i="10"/>
  <c r="AL256" i="10"/>
  <c r="AM256" i="10"/>
  <c r="AN256" i="10"/>
  <c r="AO256" i="10"/>
  <c r="AL257" i="10"/>
  <c r="AM257" i="10"/>
  <c r="AN257" i="10"/>
  <c r="AO257" i="10"/>
  <c r="AL258" i="10"/>
  <c r="AM258" i="10"/>
  <c r="AN258" i="10"/>
  <c r="AO258" i="10"/>
  <c r="AL259" i="10"/>
  <c r="AM259" i="10"/>
  <c r="AN259" i="10"/>
  <c r="AO259" i="10"/>
  <c r="AL260" i="10"/>
  <c r="AM260" i="10"/>
  <c r="AN260" i="10"/>
  <c r="AO260" i="10"/>
  <c r="AL261" i="10"/>
  <c r="AM261" i="10"/>
  <c r="AN261" i="10"/>
  <c r="AO261" i="10"/>
  <c r="AL262" i="10"/>
  <c r="AM262" i="10"/>
  <c r="AN262" i="10"/>
  <c r="AO262" i="10"/>
  <c r="AL263" i="10"/>
  <c r="AM263" i="10"/>
  <c r="AN263" i="10"/>
  <c r="AO263" i="10"/>
  <c r="AL264" i="10"/>
  <c r="AM264" i="10"/>
  <c r="AN264" i="10"/>
  <c r="AO264" i="10"/>
  <c r="AL265" i="10"/>
  <c r="AM265" i="10"/>
  <c r="AN265" i="10"/>
  <c r="AO265" i="10"/>
  <c r="AL266" i="10"/>
  <c r="AM266" i="10"/>
  <c r="AN266" i="10"/>
  <c r="AO266" i="10"/>
  <c r="AL267" i="10"/>
  <c r="AM267" i="10"/>
  <c r="AN267" i="10"/>
  <c r="AO267" i="10"/>
  <c r="AL268" i="10"/>
  <c r="AM268" i="10"/>
  <c r="AN268" i="10"/>
  <c r="AO268" i="10"/>
  <c r="AL269" i="10"/>
  <c r="AM269" i="10"/>
  <c r="AN269" i="10"/>
  <c r="AO269" i="10"/>
  <c r="AL270" i="10"/>
  <c r="AM270" i="10"/>
  <c r="AN270" i="10"/>
  <c r="AO270" i="10"/>
  <c r="AL271" i="10"/>
  <c r="AM271" i="10"/>
  <c r="AN271" i="10"/>
  <c r="AO271" i="10"/>
  <c r="AL272" i="10"/>
  <c r="AM272" i="10"/>
  <c r="AN272" i="10"/>
  <c r="AO272" i="10"/>
  <c r="AL273" i="10"/>
  <c r="AM273" i="10"/>
  <c r="AN273" i="10"/>
  <c r="AO273" i="10"/>
  <c r="AL274" i="10"/>
  <c r="AM274" i="10"/>
  <c r="AN274" i="10"/>
  <c r="AO274" i="10"/>
  <c r="AL275" i="10"/>
  <c r="AM275" i="10"/>
  <c r="AN275" i="10"/>
  <c r="AO275" i="10"/>
  <c r="AL276" i="10"/>
  <c r="AM276" i="10"/>
  <c r="AN276" i="10"/>
  <c r="AO276" i="10"/>
  <c r="AL277" i="10"/>
  <c r="AM277" i="10"/>
  <c r="AN277" i="10"/>
  <c r="AO277" i="10"/>
  <c r="AL278" i="10"/>
  <c r="AM278" i="10"/>
  <c r="AN278" i="10"/>
  <c r="AO278" i="10"/>
  <c r="AL279" i="10"/>
  <c r="AM279" i="10"/>
  <c r="AN279" i="10"/>
  <c r="AO279" i="10"/>
  <c r="AL280" i="10"/>
  <c r="AM280" i="10"/>
  <c r="AN280" i="10"/>
  <c r="AO280" i="10"/>
  <c r="AL281" i="10"/>
  <c r="AM281" i="10"/>
  <c r="AN281" i="10"/>
  <c r="AO281" i="10"/>
  <c r="AL282" i="10"/>
  <c r="AM282" i="10"/>
  <c r="AN282" i="10"/>
  <c r="AO282" i="10"/>
  <c r="AL283" i="10"/>
  <c r="AM283" i="10"/>
  <c r="AN283" i="10"/>
  <c r="AO283" i="10"/>
  <c r="AL284" i="10"/>
  <c r="AM284" i="10"/>
  <c r="AN284" i="10"/>
  <c r="AO284" i="10"/>
  <c r="AL285" i="10"/>
  <c r="AM285" i="10"/>
  <c r="AN285" i="10"/>
  <c r="AO285" i="10"/>
  <c r="AL286" i="10"/>
  <c r="AM286" i="10"/>
  <c r="AN286" i="10"/>
  <c r="AO286" i="10"/>
  <c r="AL287" i="10"/>
  <c r="AM287" i="10"/>
  <c r="AN287" i="10"/>
  <c r="AO287" i="10"/>
  <c r="AL288" i="10"/>
  <c r="AM288" i="10"/>
  <c r="AN288" i="10"/>
  <c r="AO288" i="10"/>
  <c r="AL289" i="10"/>
  <c r="AM289" i="10"/>
  <c r="AN289" i="10"/>
  <c r="AO289" i="10"/>
  <c r="AL290" i="10"/>
  <c r="AM290" i="10"/>
  <c r="AN290" i="10"/>
  <c r="AO290" i="10"/>
  <c r="AL291" i="10"/>
  <c r="AM291" i="10"/>
  <c r="AN291" i="10"/>
  <c r="AO291" i="10"/>
  <c r="AL292" i="10"/>
  <c r="AM292" i="10"/>
  <c r="AN292" i="10"/>
  <c r="AO292" i="10"/>
  <c r="AL293" i="10"/>
  <c r="AM293" i="10"/>
  <c r="AN293" i="10"/>
  <c r="AO293" i="10"/>
  <c r="AL294" i="10"/>
  <c r="AM294" i="10"/>
  <c r="AN294" i="10"/>
  <c r="AO294" i="10"/>
  <c r="AL295" i="10"/>
  <c r="AM295" i="10"/>
  <c r="AN295" i="10"/>
  <c r="AO295" i="10"/>
  <c r="AL296" i="10"/>
  <c r="AM296" i="10"/>
  <c r="AN296" i="10"/>
  <c r="AO296" i="10"/>
  <c r="AL297" i="10"/>
  <c r="AM297" i="10"/>
  <c r="AN297" i="10"/>
  <c r="AO297" i="10"/>
  <c r="AL298" i="10"/>
  <c r="AM298" i="10"/>
  <c r="AN298" i="10"/>
  <c r="AO298" i="10"/>
  <c r="AL299" i="10"/>
  <c r="AM299" i="10"/>
  <c r="AN299" i="10"/>
  <c r="AO299" i="10"/>
  <c r="AL300" i="10"/>
  <c r="AM300" i="10"/>
  <c r="AN300" i="10"/>
  <c r="AO300" i="10"/>
  <c r="AL301" i="10"/>
  <c r="AM301" i="10"/>
  <c r="AN301" i="10"/>
  <c r="AO301" i="10"/>
  <c r="AL302" i="10"/>
  <c r="AM302" i="10"/>
  <c r="AN302" i="10"/>
  <c r="AO302" i="10"/>
  <c r="AL303" i="10"/>
  <c r="AM303" i="10"/>
  <c r="AN303" i="10"/>
  <c r="AO303" i="10"/>
  <c r="AL304" i="10"/>
  <c r="AM304" i="10"/>
  <c r="AN304" i="10"/>
  <c r="AO304" i="10"/>
  <c r="AL305" i="10"/>
  <c r="AM305" i="10"/>
  <c r="AN305" i="10"/>
  <c r="AO305" i="10"/>
  <c r="AL306" i="10"/>
  <c r="AM306" i="10"/>
  <c r="AN306" i="10"/>
  <c r="AO306" i="10"/>
  <c r="AL307" i="10"/>
  <c r="AM307" i="10"/>
  <c r="AN307" i="10"/>
  <c r="AO307" i="10"/>
  <c r="AL308" i="10"/>
  <c r="AM308" i="10"/>
  <c r="AN308" i="10"/>
  <c r="AO308" i="10"/>
  <c r="AL309" i="10"/>
  <c r="AM309" i="10"/>
  <c r="AN309" i="10"/>
  <c r="AO309" i="10"/>
  <c r="AL310" i="10"/>
  <c r="AM310" i="10"/>
  <c r="AN310" i="10"/>
  <c r="AO310" i="10"/>
  <c r="AL311" i="10"/>
  <c r="AM311" i="10"/>
  <c r="AN311" i="10"/>
  <c r="AO311" i="10"/>
  <c r="AL312" i="10"/>
  <c r="AM312" i="10"/>
  <c r="AN312" i="10"/>
  <c r="AO312" i="10"/>
  <c r="AL313" i="10"/>
  <c r="AM313" i="10"/>
  <c r="AN313" i="10"/>
  <c r="AO313" i="10"/>
  <c r="AL314" i="10"/>
  <c r="AM314" i="10"/>
  <c r="AN314" i="10"/>
  <c r="AO314" i="10"/>
  <c r="AL315" i="10"/>
  <c r="AM315" i="10"/>
  <c r="AN315" i="10"/>
  <c r="AO315" i="10"/>
  <c r="AL316" i="10"/>
  <c r="AM316" i="10"/>
  <c r="AN316" i="10"/>
  <c r="AO316" i="10"/>
  <c r="AL317" i="10"/>
  <c r="AM317" i="10"/>
  <c r="AN317" i="10"/>
  <c r="AO317" i="10"/>
  <c r="AL318" i="10"/>
  <c r="AM318" i="10"/>
  <c r="AN318" i="10"/>
  <c r="AO318" i="10"/>
  <c r="AL319" i="10"/>
  <c r="AM319" i="10"/>
  <c r="AN319" i="10"/>
  <c r="AO319" i="10"/>
  <c r="AL320" i="10"/>
  <c r="AM320" i="10"/>
  <c r="AN320" i="10"/>
  <c r="AO320" i="10"/>
  <c r="AL321" i="10"/>
  <c r="AM321" i="10"/>
  <c r="AN321" i="10"/>
  <c r="AO321" i="10"/>
  <c r="AL322" i="10"/>
  <c r="AM322" i="10"/>
  <c r="AN322" i="10"/>
  <c r="AO322" i="10"/>
  <c r="AL323" i="10"/>
  <c r="AM323" i="10"/>
  <c r="AN323" i="10"/>
  <c r="AO323" i="10"/>
  <c r="AL324" i="10"/>
  <c r="AM324" i="10"/>
  <c r="AN324" i="10"/>
  <c r="AO324" i="10"/>
  <c r="AL325" i="10"/>
  <c r="AM325" i="10"/>
  <c r="AN325" i="10"/>
  <c r="AO325" i="10"/>
  <c r="AL326" i="10"/>
  <c r="AM326" i="10"/>
  <c r="AN326" i="10"/>
  <c r="AO326" i="10"/>
  <c r="AL327" i="10"/>
  <c r="AM327" i="10"/>
  <c r="AN327" i="10"/>
  <c r="AO327" i="10"/>
  <c r="AL328" i="10"/>
  <c r="AM328" i="10"/>
  <c r="AN328" i="10"/>
  <c r="AO328" i="10"/>
  <c r="AL329" i="10"/>
  <c r="AM329" i="10"/>
  <c r="AN329" i="10"/>
  <c r="AO329" i="10"/>
  <c r="AL330" i="10"/>
  <c r="AM330" i="10"/>
  <c r="AN330" i="10"/>
  <c r="AO330" i="10"/>
  <c r="AL331" i="10"/>
  <c r="AM331" i="10"/>
  <c r="AN331" i="10"/>
  <c r="AO331" i="10"/>
  <c r="AL332" i="10"/>
  <c r="AM332" i="10"/>
  <c r="AN332" i="10"/>
  <c r="AO332" i="10"/>
  <c r="AL333" i="10"/>
  <c r="AM333" i="10"/>
  <c r="AN333" i="10"/>
  <c r="AO333" i="10"/>
  <c r="AL334" i="10"/>
  <c r="AM334" i="10"/>
  <c r="AN334" i="10"/>
  <c r="AO334" i="10"/>
  <c r="AL335" i="10"/>
  <c r="AM335" i="10"/>
  <c r="AN335" i="10"/>
  <c r="AO335" i="10"/>
  <c r="AL336" i="10"/>
  <c r="AM336" i="10"/>
  <c r="AN336" i="10"/>
  <c r="AO336" i="10"/>
  <c r="AL337" i="10"/>
  <c r="AM337" i="10"/>
  <c r="AN337" i="10"/>
  <c r="AO337" i="10"/>
  <c r="AL338" i="10"/>
  <c r="AM338" i="10"/>
  <c r="AN338" i="10"/>
  <c r="AO338" i="10"/>
  <c r="AL339" i="10"/>
  <c r="AM339" i="10"/>
  <c r="AN339" i="10"/>
  <c r="AO339" i="10"/>
  <c r="AL340" i="10"/>
  <c r="AM340" i="10"/>
  <c r="AN340" i="10"/>
  <c r="AO340" i="10"/>
  <c r="AL341" i="10"/>
  <c r="AM341" i="10"/>
  <c r="AN341" i="10"/>
  <c r="AO341" i="10"/>
  <c r="AL342" i="10"/>
  <c r="AM342" i="10"/>
  <c r="AN342" i="10"/>
  <c r="AO342" i="10"/>
  <c r="AL343" i="10"/>
  <c r="AM343" i="10"/>
  <c r="AN343" i="10"/>
  <c r="AO343" i="10"/>
  <c r="AL344" i="10"/>
  <c r="AM344" i="10"/>
  <c r="AN344" i="10"/>
  <c r="AO344" i="10"/>
  <c r="AL345" i="10"/>
  <c r="AM345" i="10"/>
  <c r="AN345" i="10"/>
  <c r="AO345" i="10"/>
  <c r="AL346" i="10"/>
  <c r="AM346" i="10"/>
  <c r="AN346" i="10"/>
  <c r="AO346" i="10"/>
  <c r="AL347" i="10"/>
  <c r="AM347" i="10"/>
  <c r="AN347" i="10"/>
  <c r="AO347" i="10"/>
  <c r="AL348" i="10"/>
  <c r="AM348" i="10"/>
  <c r="AN348" i="10"/>
  <c r="AO348" i="10"/>
  <c r="AL349" i="10"/>
  <c r="AM349" i="10"/>
  <c r="AN349" i="10"/>
  <c r="AO349" i="10"/>
  <c r="AL350" i="10"/>
  <c r="AM350" i="10"/>
  <c r="AN350" i="10"/>
  <c r="AO350" i="10"/>
  <c r="AL351" i="10"/>
  <c r="AM351" i="10"/>
  <c r="AN351" i="10"/>
  <c r="AO351" i="10"/>
  <c r="AL352" i="10"/>
  <c r="AM352" i="10"/>
  <c r="AN352" i="10"/>
  <c r="AO352" i="10"/>
  <c r="AL353" i="10"/>
  <c r="AM353" i="10"/>
  <c r="AN353" i="10"/>
  <c r="AO353" i="10"/>
  <c r="D96" i="1" l="1"/>
  <c r="E96" i="1" s="1"/>
  <c r="E95" i="1"/>
  <c r="E92" i="1"/>
  <c r="E93" i="1"/>
  <c r="E94" i="1"/>
  <c r="E91" i="1"/>
  <c r="E61" i="1"/>
  <c r="F61" i="1"/>
  <c r="G61" i="1"/>
  <c r="H61" i="1"/>
  <c r="I61" i="1"/>
  <c r="J61" i="1"/>
  <c r="K61" i="1"/>
  <c r="D61" i="1"/>
  <c r="D68" i="1"/>
  <c r="E67" i="1"/>
  <c r="E68" i="1" s="1"/>
  <c r="F67" i="1"/>
  <c r="F68" i="1" s="1"/>
  <c r="G68" i="1"/>
  <c r="H67" i="1"/>
  <c r="H68" i="1" s="1"/>
  <c r="I67" i="1"/>
  <c r="I68" i="1" s="1"/>
  <c r="K65" i="1"/>
  <c r="K68" i="1" s="1"/>
  <c r="J66" i="1"/>
  <c r="J67" i="1"/>
  <c r="J68" i="1" s="1"/>
  <c r="D32" i="1"/>
  <c r="K32" i="1"/>
  <c r="K33" i="1"/>
  <c r="J32" i="1"/>
  <c r="J33" i="1"/>
  <c r="F32" i="1"/>
  <c r="G32" i="1"/>
  <c r="H32" i="1"/>
  <c r="I32" i="1"/>
  <c r="E32" i="1"/>
  <c r="D4" i="1"/>
  <c r="E4" i="1"/>
  <c r="F4" i="1"/>
  <c r="G57" i="1"/>
  <c r="G9" i="1"/>
  <c r="H9" i="1"/>
  <c r="I9" i="1"/>
  <c r="I4" i="1"/>
  <c r="G4" i="1"/>
  <c r="H4" i="1"/>
  <c r="H56" i="1"/>
  <c r="H57" i="1"/>
  <c r="D98" i="1" l="1"/>
</calcChain>
</file>

<file path=xl/sharedStrings.xml><?xml version="1.0" encoding="utf-8"?>
<sst xmlns="http://schemas.openxmlformats.org/spreadsheetml/2006/main" count="4952" uniqueCount="682">
  <si>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</si>
  <si>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</si>
  <si>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</si>
  <si>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</si>
  <si>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</si>
  <si>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</si>
  <si>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</si>
  <si>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</si>
  <si>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2112</t>
  </si>
  <si>
    <t>Грошове забезпечення військовослужбовців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</si>
  <si>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</si>
  <si>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</si>
  <si>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</si>
  <si>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</si>
  <si>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</si>
  <si>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</si>
  <si>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</si>
  <si>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</si>
  <si>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</si>
  <si>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</si>
  <si>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</si>
  <si>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</si>
  <si>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</si>
  <si>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</si>
  <si>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2260</t>
  </si>
  <si>
    <t>Видатки та заходи спеціального призначення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</si>
  <si>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</si>
  <si>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</si>
  <si>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</si>
  <si>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</si>
  <si>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</si>
  <si>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і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</si>
  <si>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</si>
  <si>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</si>
  <si>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</si>
  <si>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</si>
  <si>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</si>
  <si>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</si>
  <si>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</si>
  <si>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</si>
  <si>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</si>
  <si>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</si>
  <si>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</si>
  <si>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</si>
  <si>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2400</t>
  </si>
  <si>
    <t>Обслуговування боргових зобов'язань</t>
  </si>
  <si>
    <t>2410</t>
  </si>
  <si>
    <t>Обслуговування внутрішніх боргових зобов'язань</t>
  </si>
  <si>
    <t>2420</t>
  </si>
  <si>
    <t>Обслуговування зовнішніх боргових зобов'язань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</si>
  <si>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</si>
  <si>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</si>
  <si>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</si>
  <si>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</si>
  <si>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</si>
  <si>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</si>
  <si>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2630</t>
  </si>
  <si>
    <t>Поточні трансферти урядам іноземних держав та міжнародним організаціям</t>
  </si>
  <si>
    <t>2700</t>
  </si>
  <si>
    <t>Соціальне забезпечення</t>
  </si>
  <si>
    <t>2710</t>
  </si>
  <si>
    <t>Виплата пенсій і допомоги</t>
  </si>
  <si>
    <t>2720</t>
  </si>
  <si>
    <t>Стипендії</t>
  </si>
  <si>
    <t>2730</t>
  </si>
  <si>
    <t>Інші виплати населенню</t>
  </si>
  <si>
    <t>2800</t>
  </si>
  <si>
    <t>Інші поточні видатки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</si>
  <si>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</si>
  <si>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</si>
  <si>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</si>
  <si>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</si>
  <si>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</si>
  <si>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</si>
  <si>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</si>
  <si>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</si>
  <si>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3121</t>
  </si>
  <si>
    <t>Капітальне будівництво (придбання) житла</t>
  </si>
  <si>
    <t>3122</t>
  </si>
  <si>
    <t>Капітальне будівництво (придбання) інших об'єктів</t>
  </si>
  <si>
    <t>3130</t>
  </si>
  <si>
    <t>Капітальний ремонт</t>
  </si>
  <si>
    <t>3131</t>
  </si>
  <si>
    <t>Капітальний ремонт житлового фонду (приміщень)</t>
  </si>
  <si>
    <t>3132</t>
  </si>
  <si>
    <t>Капітальний ремонт інших об'єктів</t>
  </si>
  <si>
    <t>3140</t>
  </si>
  <si>
    <t>Реконструкція та реставрація</t>
  </si>
  <si>
    <t>3141</t>
  </si>
  <si>
    <t>Реконструкція житлового фонду (приміщень)</t>
  </si>
  <si>
    <t>3142</t>
  </si>
  <si>
    <t>Реконструкція та реставрація інших об'єктів</t>
  </si>
  <si>
    <t>3143</t>
  </si>
  <si>
    <t>Реставрація пам'яток культури, історії та архітектури</t>
  </si>
  <si>
    <t>3150</t>
  </si>
  <si>
    <t>Створення державних запасів і резервів</t>
  </si>
  <si>
    <t>3160</t>
  </si>
  <si>
    <t>Придбання землі та нематеріальних активів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</si>
  <si>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</si>
  <si>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</si>
  <si>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</si>
  <si>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</si>
  <si>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</si>
  <si>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</si>
  <si>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</si>
  <si>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</si>
  <si>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9000</t>
  </si>
  <si>
    <t>НЕРОЗПОДІЛЕНІ ВИДАТКИ</t>
  </si>
  <si>
    <t xml:space="preserve">Всього </t>
  </si>
  <si>
    <t>2014 (I-III кв.)</t>
  </si>
  <si>
    <t>Видатки зведеного бюджету, економічна класифікація, % від ВВП</t>
  </si>
  <si>
    <t>Квазі-фіскальні видатки, % від ВВП</t>
  </si>
  <si>
    <t>Трансферти НАК "Нафтогазу"</t>
  </si>
  <si>
    <t>Грузія, 2014, % від ВВП</t>
  </si>
  <si>
    <t>Державний бюджет</t>
  </si>
  <si>
    <t>Зведений бюджет</t>
  </si>
  <si>
    <t>Revenue</t>
  </si>
  <si>
    <t>Taxes</t>
  </si>
  <si>
    <t>Income  Tax</t>
  </si>
  <si>
    <t>Profit Tax</t>
  </si>
  <si>
    <t>Value Added Tax</t>
  </si>
  <si>
    <t>Excise</t>
  </si>
  <si>
    <t>Custom Tax</t>
  </si>
  <si>
    <t>Property Tax</t>
  </si>
  <si>
    <t>Other nonclassified Taxes</t>
  </si>
  <si>
    <t>Social contributions</t>
  </si>
  <si>
    <t>Grants</t>
  </si>
  <si>
    <t>Other revenue</t>
  </si>
  <si>
    <t xml:space="preserve">Expense </t>
  </si>
  <si>
    <t xml:space="preserve">Compensation of employees </t>
  </si>
  <si>
    <t xml:space="preserve">Use of goods and services </t>
  </si>
  <si>
    <t>Interest</t>
  </si>
  <si>
    <t>Subsidies</t>
  </si>
  <si>
    <t>Social benefits</t>
  </si>
  <si>
    <t>Other expense</t>
  </si>
  <si>
    <t>Net operating balance</t>
  </si>
  <si>
    <t xml:space="preserve">Net acquisition of nonfinancial assets </t>
  </si>
  <si>
    <t>Net lending (+) / borrowing (-)</t>
  </si>
  <si>
    <t xml:space="preserve">Net acquisition of financial assets </t>
  </si>
  <si>
    <t xml:space="preserve">Domestic </t>
  </si>
  <si>
    <t>Foreign</t>
  </si>
  <si>
    <t>Monetary gold and SDRs</t>
  </si>
  <si>
    <t>Net incurrence of liabilities</t>
  </si>
  <si>
    <t>Memorandum items</t>
  </si>
  <si>
    <t xml:space="preserve">Total expenditure </t>
  </si>
  <si>
    <t>Видатки власним коштом соціальних фондів</t>
  </si>
  <si>
    <r>
      <t xml:space="preserve">EXPENSE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............................................................................................................................................................................</t>
    </r>
  </si>
  <si>
    <r>
      <t xml:space="preserve">Compensation of employees </t>
    </r>
    <r>
      <rPr>
        <sz val="7.5"/>
        <rFont val="Arial"/>
        <family val="2"/>
      </rPr>
      <t>........................................................................................................................................</t>
    </r>
  </si>
  <si>
    <t>Wages and salaries .........................................................................................................</t>
  </si>
  <si>
    <t>Social contributions .....................................................................................................................</t>
  </si>
  <si>
    <t>Actual social contributions ...........................................................................................................</t>
  </si>
  <si>
    <t>Imputed social contributions .....................................................................................................</t>
  </si>
  <si>
    <r>
      <t xml:space="preserve">Use of goods and services </t>
    </r>
    <r>
      <rPr>
        <sz val="7.5"/>
        <rFont val="Arial"/>
        <family val="2"/>
      </rPr>
      <t>......................................................................................................................................</t>
    </r>
  </si>
  <si>
    <r>
      <t xml:space="preserve">Consumption of fixed capital </t>
    </r>
    <r>
      <rPr>
        <sz val="7.5"/>
        <rFont val="Arial"/>
        <family val="2"/>
      </rPr>
      <t>..........................................................................................................................</t>
    </r>
  </si>
  <si>
    <r>
      <t xml:space="preserve">Interest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..................................................................................................................................................................................</t>
    </r>
  </si>
  <si>
    <t>To nonresidents ..............................................................................................................................................</t>
  </si>
  <si>
    <t>To residents other than general government ....................................................................................................</t>
  </si>
  <si>
    <t>To other general government units ....................................................................................................</t>
  </si>
  <si>
    <r>
      <t xml:space="preserve">Subsidies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................................................................................................................................................................................</t>
    </r>
  </si>
  <si>
    <t>To public corporations ..............................................................................................................................................</t>
  </si>
  <si>
    <t>To private enterprises ....................................................................................................................................................</t>
  </si>
  <si>
    <r>
      <t xml:space="preserve">Grants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..........................................................................................................................................................................................</t>
    </r>
  </si>
  <si>
    <t>To foreign governments ............................................................................................................................................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</si>
  <si>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</t>
  </si>
  <si>
    <t>Capital ...................................................................................................................................................................</t>
  </si>
  <si>
    <t>To international organizations ...............................................................................................................................</t>
  </si>
  <si>
    <t>To other general government units ..........................................................................................................................</t>
  </si>
  <si>
    <r>
      <t xml:space="preserve">Social benefits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</t>
    </r>
  </si>
  <si>
    <t>Social security benefits ..............................................................................................................................................</t>
  </si>
  <si>
    <t>Social assistance benefits ..........................................................................................................................................</t>
  </si>
  <si>
    <t>Employer social benefits .........................................................................................................................................</t>
  </si>
  <si>
    <r>
      <t xml:space="preserve">Other expense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</t>
    </r>
  </si>
  <si>
    <t>Property expense other than interest ....................................................................................................</t>
  </si>
  <si>
    <t>Miscellaneous other expense ................................................................................................................................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</si>
  <si>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..................................................................................................................................................................</t>
  </si>
  <si>
    <t>Польща, зведений бюджет, 2014, % від ВВП</t>
  </si>
  <si>
    <t>ВВП</t>
  </si>
  <si>
    <t>Загальні соціальні видатки</t>
  </si>
  <si>
    <t>Дефіцит за МВФ, % від ВВП</t>
  </si>
  <si>
    <t>Трансферти банківській системі</t>
  </si>
  <si>
    <t>Сума</t>
  </si>
  <si>
    <t>EconomyName</t>
  </si>
  <si>
    <t>Загальний рівень оподаткування (% від прибутку)</t>
  </si>
  <si>
    <t>Східна Азія</t>
  </si>
  <si>
    <t>Європа та Центральная Азія</t>
  </si>
  <si>
    <t>Латинська Америка</t>
  </si>
  <si>
    <t>Близький Схід</t>
  </si>
  <si>
    <t>Країни ОЕСР</t>
  </si>
  <si>
    <t>Південна Азія</t>
  </si>
  <si>
    <t>Африка</t>
  </si>
  <si>
    <t>Україна</t>
  </si>
  <si>
    <t>CUBA</t>
  </si>
  <si>
    <t>Government Effectiveness</t>
  </si>
  <si>
    <t>Regulatory Quality</t>
  </si>
  <si>
    <t>Control of Corruption</t>
  </si>
  <si>
    <t>Інші трансферти</t>
  </si>
  <si>
    <t>Профінансовані видатки, % від ВВП</t>
  </si>
  <si>
    <t>Sгo Tomй and Prнncipe</t>
  </si>
  <si>
    <t>Lao P.D.R.</t>
  </si>
  <si>
    <t>Дефіцит державного бюджету</t>
  </si>
  <si>
    <t>Трансферти банкам</t>
  </si>
  <si>
    <t>Трансферти ФГВФО</t>
  </si>
  <si>
    <t>Млн грн</t>
  </si>
  <si>
    <t>% від ВВП</t>
  </si>
  <si>
    <t>Дефіцит зведеного бюджету у 2015 році</t>
  </si>
  <si>
    <t>Енергетичний стабфонд (держгарантії)</t>
  </si>
  <si>
    <t>Compensation of employees, 2012, % of GDP</t>
  </si>
  <si>
    <t>Чехія</t>
  </si>
  <si>
    <t>Лівія</t>
  </si>
  <si>
    <t>Лесото</t>
  </si>
  <si>
    <t>Франція</t>
  </si>
  <si>
    <t>Фінляндія</t>
  </si>
  <si>
    <t>Данія</t>
  </si>
  <si>
    <t>Італія</t>
  </si>
  <si>
    <t>Бельгія</t>
  </si>
  <si>
    <t>Австрія</t>
  </si>
  <si>
    <t>Швеція</t>
  </si>
  <si>
    <t>Угорщина</t>
  </si>
  <si>
    <t>Сербія</t>
  </si>
  <si>
    <t>Боснія і Герцеговина</t>
  </si>
  <si>
    <t>Португалія</t>
  </si>
  <si>
    <t>Словенія</t>
  </si>
  <si>
    <t>Греція</t>
  </si>
  <si>
    <t>Ісландія</t>
  </si>
  <si>
    <t>Оман</t>
  </si>
  <si>
    <t>Кіпр</t>
  </si>
  <si>
    <t>Нідерланди</t>
  </si>
  <si>
    <t>Ірак</t>
  </si>
  <si>
    <t>Білорусь</t>
  </si>
  <si>
    <t>Південний Судан</t>
  </si>
  <si>
    <t>Хорватія</t>
  </si>
  <si>
    <t>Кувейт</t>
  </si>
  <si>
    <t>Норвегія</t>
  </si>
  <si>
    <t>Німеччина</t>
  </si>
  <si>
    <t>Чорногорія</t>
  </si>
  <si>
    <t>Канада</t>
  </si>
  <si>
    <t>Іспанія</t>
  </si>
  <si>
    <t>Мальта</t>
  </si>
  <si>
    <t>Барбадос</t>
  </si>
  <si>
    <t>Люксембург</t>
  </si>
  <si>
    <t>Венесуела</t>
  </si>
  <si>
    <t>Еквадор</t>
  </si>
  <si>
    <t>Джибуті</t>
  </si>
  <si>
    <t>Велика Британія</t>
  </si>
  <si>
    <t>Бразилія</t>
  </si>
  <si>
    <t>Мозамбік</t>
  </si>
  <si>
    <t>Намібія</t>
  </si>
  <si>
    <t>Ангола</t>
  </si>
  <si>
    <t>Малаві</t>
  </si>
  <si>
    <t>Республіка Конго</t>
  </si>
  <si>
    <t>Самоа</t>
  </si>
  <si>
    <t>Молдова</t>
  </si>
  <si>
    <t>Польща</t>
  </si>
  <si>
    <t>Монголія</t>
  </si>
  <si>
    <t>Ізраїль</t>
  </si>
  <si>
    <t>Екваторіальна Гвінея</t>
  </si>
  <si>
    <t>Саудівська Аравія</t>
  </si>
  <si>
    <t>Аргентина</t>
  </si>
  <si>
    <t>Японія</t>
  </si>
  <si>
    <t>Азербайджан</t>
  </si>
  <si>
    <t>Болівія</t>
  </si>
  <si>
    <t>Палау</t>
  </si>
  <si>
    <t>Єгипет</t>
  </si>
  <si>
    <t>Болгарія</t>
  </si>
  <si>
    <t>Алжир</t>
  </si>
  <si>
    <t>Естонія</t>
  </si>
  <si>
    <t>Йорданія</t>
  </si>
  <si>
    <t>Словаччина</t>
  </si>
  <si>
    <t>Ірландія</t>
  </si>
  <si>
    <t>Австралія</t>
  </si>
  <si>
    <t>Росія</t>
  </si>
  <si>
    <t>Туреччина</t>
  </si>
  <si>
    <t>США</t>
  </si>
  <si>
    <t>Папуа Нова Гвінея</t>
  </si>
  <si>
    <t>Свазіленд</t>
  </si>
  <si>
    <t>Латвія</t>
  </si>
  <si>
    <t>Узбекистан</t>
  </si>
  <si>
    <t>Мавританія</t>
  </si>
  <si>
    <t>Бруней</t>
  </si>
  <si>
    <t>Румунія</t>
  </si>
  <si>
    <t>Туніс</t>
  </si>
  <si>
    <t>Киргизстан</t>
  </si>
  <si>
    <t>Нова Зеландія</t>
  </si>
  <si>
    <t>Македонія</t>
  </si>
  <si>
    <t>Литва</t>
  </si>
  <si>
    <t>Кабо-Верде</t>
  </si>
  <si>
    <t>Сент-Вінсент і Гренадини</t>
  </si>
  <si>
    <t>Ліберія</t>
  </si>
  <si>
    <t>Домініка</t>
  </si>
  <si>
    <t>Ботсвана</t>
  </si>
  <si>
    <t>Південна Африка</t>
  </si>
  <si>
    <t>Уругвай</t>
  </si>
  <si>
    <t>Швейцарія</t>
  </si>
  <si>
    <t>Марокко</t>
  </si>
  <si>
    <t>Нігер</t>
  </si>
  <si>
    <t>Албанія</t>
  </si>
  <si>
    <t>Сейшельські острови</t>
  </si>
  <si>
    <t>Тринідад і Тобаго</t>
  </si>
  <si>
    <t>Гайана</t>
  </si>
  <si>
    <t>Ліван</t>
  </si>
  <si>
    <t>Сент-Люсія</t>
  </si>
  <si>
    <t>Сент-Кіттс і Невіс</t>
  </si>
  <si>
    <t>Бахрейн</t>
  </si>
  <si>
    <t>Катар</t>
  </si>
  <si>
    <t>Фіджі</t>
  </si>
  <si>
    <t>Бутан</t>
  </si>
  <si>
    <t>Гренада</t>
  </si>
  <si>
    <t>Зімбабве</t>
  </si>
  <si>
    <t>Гондурас</t>
  </si>
  <si>
    <t>Беліз</t>
  </si>
  <si>
    <t>Грузія</t>
  </si>
  <si>
    <t>Бурунді</t>
  </si>
  <si>
    <t>Гвінея</t>
  </si>
  <si>
    <t>Колумбія</t>
  </si>
  <si>
    <t>Ємен</t>
  </si>
  <si>
    <t>Тонга</t>
  </si>
  <si>
    <t>Еритрея</t>
  </si>
  <si>
    <t>Східний Тимор</t>
  </si>
  <si>
    <t>М'янма</t>
  </si>
  <si>
    <t>Китай</t>
  </si>
  <si>
    <t>Сенегал</t>
  </si>
  <si>
    <t>Руанда</t>
  </si>
  <si>
    <t>Афганістан</t>
  </si>
  <si>
    <t>Сурінам</t>
  </si>
  <si>
    <t>Гамбія</t>
  </si>
  <si>
    <t>Малайзія</t>
  </si>
  <si>
    <t>Буркіна-Фасо</t>
  </si>
  <si>
    <t>Ямайка</t>
  </si>
  <si>
    <t>Панама</t>
  </si>
  <si>
    <t>Малі</t>
  </si>
  <si>
    <t>В'єтнам</t>
  </si>
  <si>
    <t>Косово</t>
  </si>
  <si>
    <t>Індія</t>
  </si>
  <si>
    <t>Кенія</t>
  </si>
  <si>
    <t>Таджикистан</t>
  </si>
  <si>
    <t>Танзанія</t>
  </si>
  <si>
    <t>Того</t>
  </si>
  <si>
    <t>Мексика</t>
  </si>
  <si>
    <t>Гана</t>
  </si>
  <si>
    <t>Коморські острови</t>
  </si>
  <si>
    <t>Вірменія</t>
  </si>
  <si>
    <t>Гаїті</t>
  </si>
  <si>
    <t>Маврикій</t>
  </si>
  <si>
    <t>Чилі</t>
  </si>
  <si>
    <t>Таїланд</t>
  </si>
  <si>
    <t>Замбія</t>
  </si>
  <si>
    <t>Нікарагуа</t>
  </si>
  <si>
    <t>Камерун</t>
  </si>
  <si>
    <t>Кот-д'Івуар</t>
  </si>
  <si>
    <t>Вануату</t>
  </si>
  <si>
    <t>Сальвадор</t>
  </si>
  <si>
    <t>Багамські острови</t>
  </si>
  <si>
    <t>Сан-Марино</t>
  </si>
  <si>
    <t>Бенін</t>
  </si>
  <si>
    <t>Парагвай</t>
  </si>
  <si>
    <t>Антигуа і Барбуда</t>
  </si>
  <si>
    <t>Казахстан</t>
  </si>
  <si>
    <t>Перу</t>
  </si>
  <si>
    <t>Корея</t>
  </si>
  <si>
    <t>Габон</t>
  </si>
  <si>
    <t>Чад</t>
  </si>
  <si>
    <t>Камбоджа</t>
  </si>
  <si>
    <t>Гвінея-Бісау</t>
  </si>
  <si>
    <t>Індонезія</t>
  </si>
  <si>
    <t>Уганда</t>
  </si>
  <si>
    <t>Пакистан</t>
  </si>
  <si>
    <t>Коста-Ріка</t>
  </si>
  <si>
    <t>Демократична Республіка Конго</t>
  </si>
  <si>
    <t>Філіппіни</t>
  </si>
  <si>
    <t>Непал</t>
  </si>
  <si>
    <t>Шрі Ланка</t>
  </si>
  <si>
    <t>Ефіопія</t>
  </si>
  <si>
    <t>Гонконг</t>
  </si>
  <si>
    <t>Сьєрра-Леоне</t>
  </si>
  <si>
    <t>Домініканська республіка</t>
  </si>
  <si>
    <t>Сінгапур</t>
  </si>
  <si>
    <t>Мадагаскар</t>
  </si>
  <si>
    <t>Туркменістан</t>
  </si>
  <si>
    <t>Іран</t>
  </si>
  <si>
    <t>Центральноафриканська Республіка</t>
  </si>
  <si>
    <t>Бангладеш</t>
  </si>
  <si>
    <t>Гватемала</t>
  </si>
  <si>
    <t>Судан</t>
  </si>
  <si>
    <t>Нігерія</t>
  </si>
  <si>
    <t>Ліхтенштейн</t>
  </si>
  <si>
    <t xml:space="preserve">Люксембург </t>
  </si>
  <si>
    <t>Андорра</t>
  </si>
  <si>
    <t>Ангілья</t>
  </si>
  <si>
    <t xml:space="preserve">Велика Британія </t>
  </si>
  <si>
    <t>Віргінські острови (США)</t>
  </si>
  <si>
    <t>Чілі</t>
  </si>
  <si>
    <t>Аруба</t>
  </si>
  <si>
    <t>Кайманові острови</t>
  </si>
  <si>
    <t>Тайвань, Китай</t>
  </si>
  <si>
    <t>Корейська Народно-Демократична Республіка</t>
  </si>
  <si>
    <t>Французька Гвіана</t>
  </si>
  <si>
    <t>Макао, Китай</t>
  </si>
  <si>
    <t>Бермудські острови</t>
  </si>
  <si>
    <t xml:space="preserve">Гренландія </t>
  </si>
  <si>
    <t>Багамські Острови</t>
  </si>
  <si>
    <t>Мартиніка</t>
  </si>
  <si>
    <t>Нідерландські Антильські острови (колишні)</t>
  </si>
  <si>
    <t>Американське Самоа</t>
  </si>
  <si>
    <t>Коста-Рика</t>
  </si>
  <si>
    <t>Пуерто-Рико</t>
  </si>
  <si>
    <t>Сейшельські Острови</t>
  </si>
  <si>
    <t>Суринам</t>
  </si>
  <si>
    <t>Гуам</t>
  </si>
  <si>
    <t>Мальдіви</t>
  </si>
  <si>
    <t>Куба</t>
  </si>
  <si>
    <t>Домініканська Республіка</t>
  </si>
  <si>
    <t>Мікронезія</t>
  </si>
  <si>
    <t>Науру</t>
  </si>
  <si>
    <t>Тувалу</t>
  </si>
  <si>
    <t>Сан-Томе і Принсіпі</t>
  </si>
  <si>
    <t>Лаос</t>
  </si>
  <si>
    <t>Західний берег ріки Йордан</t>
  </si>
  <si>
    <t>Пакістан</t>
  </si>
  <si>
    <t>Кірібаті</t>
  </si>
  <si>
    <t>Соломонові Острови</t>
  </si>
  <si>
    <t>Сирія</t>
  </si>
  <si>
    <t>Коморські Острови</t>
  </si>
  <si>
    <t>Маршаллові острови</t>
  </si>
  <si>
    <t>Сомалі</t>
  </si>
  <si>
    <t>Ґренландія</t>
  </si>
  <si>
    <t>Реюньйон</t>
  </si>
  <si>
    <t xml:space="preserve">Сьєрра-Леоне </t>
  </si>
  <si>
    <t>Кірибаті</t>
  </si>
  <si>
    <t>ОАЕ</t>
  </si>
  <si>
    <t xml:space="preserve">Тайвань </t>
  </si>
  <si>
    <t>Нормандські острови</t>
  </si>
  <si>
    <t>Антильські острови</t>
  </si>
  <si>
    <t>International Monetary Fund, World Economic Outlook Database, April 2015</t>
  </si>
  <si>
    <t>n/a</t>
  </si>
  <si>
    <t>Percent change</t>
  </si>
  <si>
    <t>Gross domestic product, constant prices</t>
  </si>
  <si>
    <t>Zimbabwe</t>
  </si>
  <si>
    <t>Zambia</t>
  </si>
  <si>
    <t>Yemen</t>
  </si>
  <si>
    <t>Vietnam</t>
  </si>
  <si>
    <t>Venezuela</t>
  </si>
  <si>
    <t>Vanuatu</t>
  </si>
  <si>
    <t>Uzbekistan</t>
  </si>
  <si>
    <t>Uruguay</t>
  </si>
  <si>
    <t>United States</t>
  </si>
  <si>
    <t>United Kingdom</t>
  </si>
  <si>
    <t>United Arab Emirates</t>
  </si>
  <si>
    <t>Ukraine</t>
  </si>
  <si>
    <t>Uganda</t>
  </si>
  <si>
    <t>Tuvalu</t>
  </si>
  <si>
    <t>Turkmenistan</t>
  </si>
  <si>
    <t>Turkey</t>
  </si>
  <si>
    <t>Tunisia</t>
  </si>
  <si>
    <t>Trinidad and Tobago</t>
  </si>
  <si>
    <t>Tonga</t>
  </si>
  <si>
    <t>Togo</t>
  </si>
  <si>
    <t>Timor-Leste</t>
  </si>
  <si>
    <t>The Gambia</t>
  </si>
  <si>
    <t>The Bahamas</t>
  </si>
  <si>
    <t>Thailand</t>
  </si>
  <si>
    <t>Tanzania</t>
  </si>
  <si>
    <t>Tajikistan</t>
  </si>
  <si>
    <t>Taiwan Province of China</t>
  </si>
  <si>
    <t>Syria</t>
  </si>
  <si>
    <t>Switzerland</t>
  </si>
  <si>
    <t>Sweden</t>
  </si>
  <si>
    <t>Swaziland</t>
  </si>
  <si>
    <t>Suriname</t>
  </si>
  <si>
    <t>Sudan</t>
  </si>
  <si>
    <t>St. Vincent and the Grenadines</t>
  </si>
  <si>
    <t>St. Lucia</t>
  </si>
  <si>
    <t>St. Kitts and Nevis</t>
  </si>
  <si>
    <t>Sri Lanka</t>
  </si>
  <si>
    <t>Spain</t>
  </si>
  <si>
    <t>South Sudan</t>
  </si>
  <si>
    <t>South Africa</t>
  </si>
  <si>
    <t>Solomon Islands</t>
  </si>
  <si>
    <t>Slovenia</t>
  </si>
  <si>
    <t>Slovak Republic</t>
  </si>
  <si>
    <t>Singapore</t>
  </si>
  <si>
    <t>Sierra Leone</t>
  </si>
  <si>
    <t>Seychelles</t>
  </si>
  <si>
    <t>Serbia</t>
  </si>
  <si>
    <t>Senegal</t>
  </si>
  <si>
    <t>Saudi Arabia</t>
  </si>
  <si>
    <t>São Tomé and Príncipe</t>
  </si>
  <si>
    <t>San Marino</t>
  </si>
  <si>
    <t>Samoa</t>
  </si>
  <si>
    <t>Rwanda</t>
  </si>
  <si>
    <t>Russia</t>
  </si>
  <si>
    <t>Romania</t>
  </si>
  <si>
    <t>Republic of Congo</t>
  </si>
  <si>
    <t>Qatar</t>
  </si>
  <si>
    <t>Portugal</t>
  </si>
  <si>
    <t>Poland</t>
  </si>
  <si>
    <t>Philippines</t>
  </si>
  <si>
    <t>Peru</t>
  </si>
  <si>
    <t>Paraguay</t>
  </si>
  <si>
    <t>Papua New Guinea</t>
  </si>
  <si>
    <t>Panama</t>
  </si>
  <si>
    <t>Palau</t>
  </si>
  <si>
    <t>Pakistan</t>
  </si>
  <si>
    <t>Oman</t>
  </si>
  <si>
    <t>Norway</t>
  </si>
  <si>
    <t>Nigeria</t>
  </si>
  <si>
    <t>Niger</t>
  </si>
  <si>
    <t>Nicaragua</t>
  </si>
  <si>
    <t>New Zealand</t>
  </si>
  <si>
    <t>Netherlands</t>
  </si>
  <si>
    <t>Nepal</t>
  </si>
  <si>
    <t>Namibia</t>
  </si>
  <si>
    <t>Myanmar</t>
  </si>
  <si>
    <t>Mozambique</t>
  </si>
  <si>
    <t>Morocco</t>
  </si>
  <si>
    <t>Montenegro</t>
  </si>
  <si>
    <t>Mongolia</t>
  </si>
  <si>
    <t>Moldova</t>
  </si>
  <si>
    <t>Micronesia</t>
  </si>
  <si>
    <t>Mexico</t>
  </si>
  <si>
    <t>Mauritius</t>
  </si>
  <si>
    <t>Mauritania</t>
  </si>
  <si>
    <t>Marshall Islands</t>
  </si>
  <si>
    <t>Malta</t>
  </si>
  <si>
    <t>Mali</t>
  </si>
  <si>
    <t>Maldives</t>
  </si>
  <si>
    <t>Malaysia</t>
  </si>
  <si>
    <t>Malawi</t>
  </si>
  <si>
    <t>Madagascar</t>
  </si>
  <si>
    <t>Luxembourg</t>
  </si>
  <si>
    <t>Lithuania</t>
  </si>
  <si>
    <t>Libya</t>
  </si>
  <si>
    <t>Liberia</t>
  </si>
  <si>
    <t>Lesotho</t>
  </si>
  <si>
    <t>Lebanon</t>
  </si>
  <si>
    <t>Latvia</t>
  </si>
  <si>
    <t>Kyrgyz Republic</t>
  </si>
  <si>
    <t>Kuwait</t>
  </si>
  <si>
    <t>Kosovo</t>
  </si>
  <si>
    <t>Korea</t>
  </si>
  <si>
    <t>Kiribati</t>
  </si>
  <si>
    <t>Kenya</t>
  </si>
  <si>
    <t>Kazakhstan</t>
  </si>
  <si>
    <t>Jordan</t>
  </si>
  <si>
    <t>Japan</t>
  </si>
  <si>
    <t>Jamaica</t>
  </si>
  <si>
    <t>Italy</t>
  </si>
  <si>
    <t>Israel</t>
  </si>
  <si>
    <t>Islamic Republic of Iran</t>
  </si>
  <si>
    <t>Ireland</t>
  </si>
  <si>
    <t>Iraq</t>
  </si>
  <si>
    <t>Indonesia</t>
  </si>
  <si>
    <t>India</t>
  </si>
  <si>
    <t>Iceland</t>
  </si>
  <si>
    <t>Hungary</t>
  </si>
  <si>
    <t>Hong Kong SAR</t>
  </si>
  <si>
    <t>Honduras</t>
  </si>
  <si>
    <t>Haiti</t>
  </si>
  <si>
    <t>Guyana</t>
  </si>
  <si>
    <t>Guinea-Bissau</t>
  </si>
  <si>
    <t>Guinea</t>
  </si>
  <si>
    <t>Guatemala</t>
  </si>
  <si>
    <t>Grenada</t>
  </si>
  <si>
    <t>Greece</t>
  </si>
  <si>
    <t>Ghana</t>
  </si>
  <si>
    <t>Germany</t>
  </si>
  <si>
    <t>Georgia</t>
  </si>
  <si>
    <t>--</t>
  </si>
  <si>
    <t>Gabon</t>
  </si>
  <si>
    <t>FYR Macedonia</t>
  </si>
  <si>
    <t>France</t>
  </si>
  <si>
    <t>Finland</t>
  </si>
  <si>
    <t>Fiji</t>
  </si>
  <si>
    <t>Ethiopia</t>
  </si>
  <si>
    <t>Estonia</t>
  </si>
  <si>
    <t>Eritrea</t>
  </si>
  <si>
    <t>Equatorial Guinea</t>
  </si>
  <si>
    <t>El Salvador</t>
  </si>
  <si>
    <t>Egypt</t>
  </si>
  <si>
    <t>Ecuador</t>
  </si>
  <si>
    <t>Dominican Republic</t>
  </si>
  <si>
    <t>Dominica</t>
  </si>
  <si>
    <t>Djibouti</t>
  </si>
  <si>
    <t>Denmark</t>
  </si>
  <si>
    <t>Democratic Republic of the Congo</t>
  </si>
  <si>
    <t>Czech Republic</t>
  </si>
  <si>
    <t>Cyprus</t>
  </si>
  <si>
    <t>Croatia</t>
  </si>
  <si>
    <t>Côte d'Ivoire</t>
  </si>
  <si>
    <t>Costa Rica</t>
  </si>
  <si>
    <t>Comoros</t>
  </si>
  <si>
    <t>Colombia</t>
  </si>
  <si>
    <t>China</t>
  </si>
  <si>
    <t>Chile</t>
  </si>
  <si>
    <t>Chad</t>
  </si>
  <si>
    <t>Central African Republic</t>
  </si>
  <si>
    <t>Canada</t>
  </si>
  <si>
    <t>Cameroon</t>
  </si>
  <si>
    <t>Cambodia</t>
  </si>
  <si>
    <t>Cabo Verde</t>
  </si>
  <si>
    <t>Burundi</t>
  </si>
  <si>
    <t>Burkina Faso</t>
  </si>
  <si>
    <t>Bulgaria</t>
  </si>
  <si>
    <t>Brunei Darussalam</t>
  </si>
  <si>
    <t>Brazil</t>
  </si>
  <si>
    <t>Botswana</t>
  </si>
  <si>
    <t>Bosnia and Herzegovina</t>
  </si>
  <si>
    <t>Bolivia</t>
  </si>
  <si>
    <t>Bhutan</t>
  </si>
  <si>
    <t>Benin</t>
  </si>
  <si>
    <t>Belize</t>
  </si>
  <si>
    <t>Belgium</t>
  </si>
  <si>
    <t>Belarus</t>
  </si>
  <si>
    <t>Barbados</t>
  </si>
  <si>
    <t>Bangladesh</t>
  </si>
  <si>
    <t>Bahrain</t>
  </si>
  <si>
    <t>Azerbaijan</t>
  </si>
  <si>
    <t>Austria</t>
  </si>
  <si>
    <t>Australia</t>
  </si>
  <si>
    <t>Armenia</t>
  </si>
  <si>
    <t>Argentina</t>
  </si>
  <si>
    <t>Antigua and Barbuda</t>
  </si>
  <si>
    <t>Angola</t>
  </si>
  <si>
    <t>Algeria</t>
  </si>
  <si>
    <t>Albania</t>
  </si>
  <si>
    <t>Afghanistan</t>
  </si>
  <si>
    <t>Percent of GDP</t>
  </si>
  <si>
    <t>General government total expenditure</t>
  </si>
  <si>
    <t>2000-07</t>
  </si>
  <si>
    <t>2000-13</t>
  </si>
  <si>
    <t>1990-99</t>
  </si>
  <si>
    <t>1980-89</t>
  </si>
  <si>
    <t>Units</t>
  </si>
  <si>
    <t>Subject Descriptor</t>
  </si>
  <si>
    <t>Country</t>
  </si>
  <si>
    <t>Довіра населення до уряду</t>
  </si>
  <si>
    <t>Якість державного управління</t>
  </si>
  <si>
    <t>Державні видатки, % ВВП</t>
  </si>
  <si>
    <t>Реальний ВВП, % зміна</t>
  </si>
  <si>
    <t>Government Effectiveness Score</t>
  </si>
  <si>
    <t>Державні видатки у Швеції</t>
  </si>
  <si>
    <t>Ріст ВВП у Швеції</t>
  </si>
  <si>
    <t>Державні видатки у Ірландії, % ВВП</t>
  </si>
  <si>
    <t>Ріст ВВП у Ірландії, %</t>
  </si>
  <si>
    <t>IRL</t>
  </si>
  <si>
    <t>SWE</t>
  </si>
  <si>
    <t>IRELAND</t>
  </si>
  <si>
    <t>Institutionalcapacity</t>
  </si>
  <si>
    <t>45% or more</t>
  </si>
  <si>
    <t>40%-45%</t>
  </si>
  <si>
    <t>35%-40%</t>
  </si>
  <si>
    <t>25%-35%</t>
  </si>
  <si>
    <t>less than 25%</t>
  </si>
  <si>
    <t>Витрати державного сектору, % ВВП (середнє значення)</t>
  </si>
  <si>
    <t>Ріст ВВП, % (медіана)</t>
  </si>
  <si>
    <t>South Asia</t>
  </si>
  <si>
    <t>Central Asia</t>
  </si>
  <si>
    <t>USA</t>
  </si>
  <si>
    <t>South and Central Asia</t>
  </si>
  <si>
    <t>Scandinavia</t>
  </si>
  <si>
    <t>EU-CEE</t>
  </si>
  <si>
    <t>EU-15</t>
  </si>
  <si>
    <t>Latin America&amp;Carribean</t>
  </si>
  <si>
    <t>Sub-Saharan Africa</t>
  </si>
  <si>
    <t>MENA</t>
  </si>
  <si>
    <t>East Asia and Pacific</t>
  </si>
  <si>
    <t>gov efficiency</t>
  </si>
  <si>
    <t>gdp growth</t>
  </si>
  <si>
    <t>govsize</t>
  </si>
  <si>
    <t>ZMB</t>
  </si>
  <si>
    <t>ZAMBIA</t>
  </si>
  <si>
    <t>YEM</t>
  </si>
  <si>
    <t>YEMEN, REP.</t>
  </si>
  <si>
    <t>VNM</t>
  </si>
  <si>
    <t>VIETNAM</t>
  </si>
  <si>
    <t>VEN</t>
  </si>
  <si>
    <t>VENEZUELA, RB</t>
  </si>
  <si>
    <t>VUT</t>
  </si>
  <si>
    <t>VANUATU</t>
  </si>
  <si>
    <t>UZB</t>
  </si>
  <si>
    <t>UZBEKISTAN</t>
  </si>
  <si>
    <t>URY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</si>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</sst>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&quot;L&quot;* #,##0_-;\-&quot;L&quot;* #,##0_-;_-&quot;L&quot;* &quot;-&quot;_-;_-@_-"/>
    <numFmt numFmtId="166" formatCode="_-&quot;L&quot;* #,##0.00_-;\-&quot;L&quot;* #,##0.00_-;_-&quot;L&quot;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b/>
      <i/>
      <sz val="11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indexed="24"/>
      <name val="Arial"/>
      <family val="2"/>
    </font>
    <font>
      <u/>
      <sz val="10"/>
      <color indexed="36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7.5"/>
      <name val="Arial"/>
      <family val="2"/>
    </font>
    <font>
      <sz val="7.5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15" fillId="0" borderId="0">
      <alignment horizontal="center" wrapText="1"/>
    </xf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9" fillId="0" borderId="0" applyProtection="0"/>
    <xf numFmtId="2" fontId="19" fillId="0" borderId="0" applyProtection="0"/>
    <xf numFmtId="0" fontId="19" fillId="0" borderId="0" applyNumberFormat="0" applyFont="0" applyFill="0" applyBorder="0" applyAlignment="0" applyProtection="0"/>
    <xf numFmtId="0" fontId="21" fillId="0" borderId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9" fillId="0" borderId="5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9" applyNumberFormat="0" applyAlignment="0" applyProtection="0"/>
    <xf numFmtId="0" fontId="36" fillId="6" borderId="20" applyNumberFormat="0" applyAlignment="0" applyProtection="0"/>
    <xf numFmtId="0" fontId="37" fillId="6" borderId="19" applyNumberFormat="0" applyAlignment="0" applyProtection="0"/>
    <xf numFmtId="0" fontId="38" fillId="0" borderId="21" applyNumberFormat="0" applyFill="0" applyAlignment="0" applyProtection="0"/>
    <xf numFmtId="0" fontId="39" fillId="7" borderId="2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24" applyNumberFormat="0" applyFill="0" applyAlignment="0" applyProtection="0"/>
    <xf numFmtId="0" fontId="4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</cellStyleXfs>
  <cellXfs count="76">
    <xf numFmtId="0" fontId="0" fillId="0" borderId="0" xfId="0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0" fillId="0" borderId="1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0" fontId="22" fillId="0" borderId="6" xfId="2" applyFont="1" applyFill="1" applyBorder="1" applyAlignment="1">
      <alignment horizontal="left" vertical="center" wrapText="1"/>
    </xf>
    <xf numFmtId="0" fontId="22" fillId="0" borderId="3" xfId="2" applyFont="1" applyFill="1" applyBorder="1" applyAlignment="1">
      <alignment horizontal="left" vertical="center" wrapText="1"/>
    </xf>
    <xf numFmtId="0" fontId="22" fillId="0" borderId="3" xfId="2" applyFont="1" applyBorder="1"/>
    <xf numFmtId="0" fontId="16" fillId="0" borderId="3" xfId="2" applyFont="1" applyFill="1" applyBorder="1" applyAlignment="1">
      <alignment horizontal="left" vertical="center" wrapText="1" indent="1"/>
    </xf>
    <xf numFmtId="0" fontId="16" fillId="0" borderId="3" xfId="2" applyFont="1" applyFill="1" applyBorder="1" applyAlignment="1">
      <alignment horizontal="left" vertical="center" wrapText="1" indent="2"/>
    </xf>
    <xf numFmtId="0" fontId="16" fillId="0" borderId="7" xfId="2" applyFont="1" applyFill="1" applyBorder="1" applyAlignment="1">
      <alignment horizontal="left" vertical="center" wrapText="1" indent="1"/>
    </xf>
    <xf numFmtId="0" fontId="22" fillId="0" borderId="3" xfId="2" applyFont="1" applyFill="1" applyBorder="1" applyAlignment="1">
      <alignment horizontal="left" vertical="center" wrapText="1" indent="1"/>
    </xf>
    <xf numFmtId="164" fontId="22" fillId="0" borderId="8" xfId="12" applyNumberFormat="1" applyFont="1" applyBorder="1" applyAlignment="1">
      <alignment vertical="center"/>
    </xf>
    <xf numFmtId="164" fontId="22" fillId="0" borderId="8" xfId="12" applyNumberFormat="1" applyFont="1" applyBorder="1" applyAlignment="1">
      <alignment vertical="center"/>
    </xf>
    <xf numFmtId="0" fontId="25" fillId="0" borderId="11" xfId="0" applyNumberFormat="1" applyFont="1" applyBorder="1" applyAlignment="1" applyProtection="1">
      <alignment horizontal="left"/>
    </xf>
    <xf numFmtId="0" fontId="25" fillId="0" borderId="12" xfId="0" applyNumberFormat="1" applyFont="1" applyBorder="1" applyAlignment="1" applyProtection="1"/>
    <xf numFmtId="0" fontId="25" fillId="0" borderId="8" xfId="0" applyNumberFormat="1" applyFont="1" applyBorder="1" applyAlignment="1" applyProtection="1">
      <alignment horizontal="left"/>
    </xf>
    <xf numFmtId="0" fontId="25" fillId="0" borderId="0" xfId="0" applyNumberFormat="1" applyFont="1" applyBorder="1" applyAlignment="1" applyProtection="1"/>
    <xf numFmtId="0" fontId="26" fillId="0" borderId="8" xfId="0" applyNumberFormat="1" applyFont="1" applyBorder="1" applyAlignment="1" applyProtection="1">
      <alignment horizontal="left"/>
    </xf>
    <xf numFmtId="0" fontId="26" fillId="0" borderId="0" xfId="0" applyNumberFormat="1" applyFont="1" applyBorder="1" applyAlignment="1" applyProtection="1">
      <alignment horizontal="left" indent="1"/>
    </xf>
    <xf numFmtId="0" fontId="26" fillId="0" borderId="0" xfId="0" applyNumberFormat="1" applyFont="1" applyBorder="1" applyAlignment="1" applyProtection="1">
      <alignment horizontal="left" indent="2"/>
    </xf>
    <xf numFmtId="0" fontId="26" fillId="0" borderId="13" xfId="0" applyNumberFormat="1" applyFont="1" applyBorder="1" applyAlignment="1" applyProtection="1">
      <alignment horizontal="left"/>
      <protection locked="0"/>
    </xf>
    <xf numFmtId="0" fontId="26" fillId="0" borderId="14" xfId="0" applyNumberFormat="1" applyFont="1" applyBorder="1" applyAlignment="1" applyProtection="1">
      <alignment horizontal="left" indent="2"/>
      <protection locked="0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wrapText="1"/>
    </xf>
    <xf numFmtId="2" fontId="0" fillId="0" borderId="0" xfId="0" applyNumberFormat="1" applyBorder="1"/>
    <xf numFmtId="2" fontId="0" fillId="0" borderId="0" xfId="0" applyNumberFormat="1" applyFill="1" applyBorder="1"/>
    <xf numFmtId="0" fontId="0" fillId="0" borderId="14" xfId="0" applyBorder="1"/>
    <xf numFmtId="164" fontId="3" fillId="0" borderId="0" xfId="57" applyNumberFormat="1"/>
    <xf numFmtId="0" fontId="2" fillId="0" borderId="0" xfId="57" applyFont="1"/>
    <xf numFmtId="0" fontId="2" fillId="0" borderId="0" xfId="0" applyFont="1"/>
    <xf numFmtId="0" fontId="1" fillId="0" borderId="0" xfId="57" applyFont="1"/>
    <xf numFmtId="0" fontId="0" fillId="33" borderId="0" xfId="0" applyFill="1"/>
    <xf numFmtId="2" fontId="0" fillId="0" borderId="25" xfId="0" applyNumberFormat="1" applyFill="1" applyBorder="1"/>
    <xf numFmtId="0" fontId="0" fillId="34" borderId="0" xfId="0" applyFill="1"/>
    <xf numFmtId="2" fontId="0" fillId="0" borderId="0" xfId="0" applyNumberFormat="1"/>
    <xf numFmtId="0" fontId="43" fillId="0" borderId="0" xfId="0" applyFont="1"/>
    <xf numFmtId="0" fontId="44" fillId="0" borderId="0" xfId="0" applyFont="1"/>
    <xf numFmtId="0" fontId="14" fillId="0" borderId="0" xfId="0" applyFont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59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Acdldnnueer" xfId="3"/>
    <cellStyle name="Alilciue [0]_EETrade" xfId="4"/>
    <cellStyle name="Alilciue_EETrade" xfId="5"/>
    <cellStyle name="Bad" xfId="23" builtinId="27" customBuiltin="1"/>
    <cellStyle name="Calculation" xfId="27" builtinId="22" customBuiltin="1"/>
    <cellStyle name="Check Cell" xfId="29" builtinId="23" customBuiltin="1"/>
    <cellStyle name="Date" xfId="6"/>
    <cellStyle name="Explanatory Text" xfId="31" builtinId="53" customBuiltin="1"/>
    <cellStyle name="Fixed" xfId="7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EADING1" xfId="8"/>
    <cellStyle name="HEADING2" xfId="9"/>
    <cellStyle name="Ineduararr?n? acdldnnueer" xfId="10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1"/>
    <cellStyle name="Normal 2 2" xfId="11"/>
    <cellStyle name="Normal 3" xfId="2"/>
    <cellStyle name="Normal 4" xfId="57"/>
    <cellStyle name="Normal_Sheet1" xfId="12"/>
    <cellStyle name="Note 2" xfId="58"/>
    <cellStyle name="Output" xfId="26" builtinId="21" customBuiltin="1"/>
    <cellStyle name="Style 1" xfId="13"/>
    <cellStyle name="Title" xfId="17" builtinId="15" customBuiltin="1"/>
    <cellStyle name="Total" xfId="32" builtinId="25" customBuiltin="1"/>
    <cellStyle name="Total 2" xfId="14"/>
    <cellStyle name="Warning Text" xfId="30" builtinId="11" customBuiltin="1"/>
    <cellStyle name="Гиперссылка" xfId="15"/>
    <cellStyle name="Открывавшаяся гиперссылка" xfId="16"/>
  </cellStyles>
  <dxfs count="0"/>
  <tableStyles count="0" defaultTableStyle="TableStyleMedium9" defaultPivotStyle="PivotStyleLight16"/>
  <colors>
    <mruColors>
      <color rgb="FF058F9D"/>
      <color rgb="FFBE202E"/>
      <color rgb="FFD7BA29"/>
      <color rgb="FF8DBD3F"/>
      <color rgb="FF184E82"/>
      <color rgb="FFF74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ru-RU" sz="700">
                <a:solidFill>
                  <a:sysClr val="windowText" lastClr="000000"/>
                </a:solidFill>
              </a:rPr>
              <a:t>Державні витрати, % ВВП</a:t>
            </a:r>
            <a:endParaRPr lang="en-US" sz="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199790174790175"/>
          <c:y val="0.88576819633551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12858274557577096"/>
          <c:y val="0.10263440860215055"/>
          <c:w val="0.84203714287661413"/>
          <c:h val="0.6894707201334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'Зрост ВВП до держ видатків'!$AO$1</c:f>
              <c:strCache>
                <c:ptCount val="1"/>
                <c:pt idx="0">
                  <c:v>2000-07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'Зрост ВВП до держ видатків'!$AO$2:$AO$164</c:f>
              <c:numCache>
                <c:formatCode>General</c:formatCode>
                <c:ptCount val="163"/>
                <c:pt idx="0">
                  <c:v>30.018125000000001</c:v>
                </c:pt>
                <c:pt idx="1">
                  <c:v>30.797125000000001</c:v>
                </c:pt>
                <c:pt idx="2">
                  <c:v>33.541250000000005</c:v>
                </c:pt>
                <c:pt idx="3">
                  <c:v>22.38775</c:v>
                </c:pt>
                <c:pt idx="4">
                  <c:v>34.90475</c:v>
                </c:pt>
                <c:pt idx="5">
                  <c:v>50.850750000000005</c:v>
                </c:pt>
                <c:pt idx="6">
                  <c:v>26.296749999999999</c:v>
                </c:pt>
                <c:pt idx="7">
                  <c:v>12.025249999999998</c:v>
                </c:pt>
                <c:pt idx="8">
                  <c:v>36.165875</c:v>
                </c:pt>
                <c:pt idx="9">
                  <c:v>41.320375000000006</c:v>
                </c:pt>
                <c:pt idx="10">
                  <c:v>48.892250000000004</c:v>
                </c:pt>
                <c:pt idx="11">
                  <c:v>30.580750000000002</c:v>
                </c:pt>
                <c:pt idx="12">
                  <c:v>21.713000000000001</c:v>
                </c:pt>
                <c:pt idx="13">
                  <c:v>39.630749999999999</c:v>
                </c:pt>
                <c:pt idx="14">
                  <c:v>31.820874999999997</c:v>
                </c:pt>
                <c:pt idx="15">
                  <c:v>48.497625000000006</c:v>
                </c:pt>
                <c:pt idx="16">
                  <c:v>38.503500000000003</c:v>
                </c:pt>
                <c:pt idx="17">
                  <c:v>38.157624999999996</c:v>
                </c:pt>
                <c:pt idx="18">
                  <c:v>36.649625</c:v>
                </c:pt>
                <c:pt idx="19">
                  <c:v>35.073500000000003</c:v>
                </c:pt>
                <c:pt idx="20">
                  <c:v>22.739625</c:v>
                </c:pt>
                <c:pt idx="21">
                  <c:v>26.006</c:v>
                </c:pt>
                <c:pt idx="22">
                  <c:v>32.381333333333338</c:v>
                </c:pt>
                <c:pt idx="23">
                  <c:v>15.655750000000001</c:v>
                </c:pt>
                <c:pt idx="24">
                  <c:v>39.801499999999997</c:v>
                </c:pt>
                <c:pt idx="25">
                  <c:v>14.897874999999999</c:v>
                </c:pt>
                <c:pt idx="26">
                  <c:v>21.389000000000003</c:v>
                </c:pt>
                <c:pt idx="27">
                  <c:v>17.961999999999996</c:v>
                </c:pt>
                <c:pt idx="28">
                  <c:v>27.267125</c:v>
                </c:pt>
                <c:pt idx="29">
                  <c:v>20.931249999999999</c:v>
                </c:pt>
                <c:pt idx="30">
                  <c:v>16.59825</c:v>
                </c:pt>
                <c:pt idx="31">
                  <c:v>45.978833333333341</c:v>
                </c:pt>
                <c:pt idx="32">
                  <c:v>38.280124999999998</c:v>
                </c:pt>
                <c:pt idx="33">
                  <c:v>41.934499999999993</c:v>
                </c:pt>
                <c:pt idx="34">
                  <c:v>7.8858749999999995</c:v>
                </c:pt>
                <c:pt idx="35">
                  <c:v>52.002625000000002</c:v>
                </c:pt>
                <c:pt idx="36">
                  <c:v>35.085750000000004</c:v>
                </c:pt>
                <c:pt idx="37">
                  <c:v>30.974</c:v>
                </c:pt>
                <c:pt idx="38">
                  <c:v>21.508999999999997</c:v>
                </c:pt>
                <c:pt idx="39">
                  <c:v>35.350499999999997</c:v>
                </c:pt>
                <c:pt idx="40">
                  <c:v>18.527124999999998</c:v>
                </c:pt>
                <c:pt idx="41">
                  <c:v>58.274500000000003</c:v>
                </c:pt>
                <c:pt idx="42">
                  <c:v>34.478124999999999</c:v>
                </c:pt>
                <c:pt idx="43">
                  <c:v>23.54325</c:v>
                </c:pt>
                <c:pt idx="44">
                  <c:v>29.462749999999996</c:v>
                </c:pt>
                <c:pt idx="45">
                  <c:v>47.722375</c:v>
                </c:pt>
                <c:pt idx="46">
                  <c:v>52.193374999999996</c:v>
                </c:pt>
                <c:pt idx="47">
                  <c:v>34.618874999999996</c:v>
                </c:pt>
                <c:pt idx="48">
                  <c:v>21.534625000000002</c:v>
                </c:pt>
                <c:pt idx="49">
                  <c:v>20.141500000000001</c:v>
                </c:pt>
                <c:pt idx="50">
                  <c:v>44.991875</c:v>
                </c:pt>
                <c:pt idx="51">
                  <c:v>20.672750000000001</c:v>
                </c:pt>
                <c:pt idx="52">
                  <c:v>44.319125</c:v>
                </c:pt>
                <c:pt idx="53">
                  <c:v>29.370375000000003</c:v>
                </c:pt>
                <c:pt idx="54">
                  <c:v>14.239750000000001</c:v>
                </c:pt>
                <c:pt idx="55">
                  <c:v>17.616374999999998</c:v>
                </c:pt>
                <c:pt idx="56">
                  <c:v>20.7805</c:v>
                </c:pt>
                <c:pt idx="57">
                  <c:v>32.944625000000002</c:v>
                </c:pt>
                <c:pt idx="58">
                  <c:v>12.758125</c:v>
                </c:pt>
                <c:pt idx="59">
                  <c:v>26.428625</c:v>
                </c:pt>
                <c:pt idx="60">
                  <c:v>17.641249999999996</c:v>
                </c:pt>
                <c:pt idx="61">
                  <c:v>49.223875</c:v>
                </c:pt>
                <c:pt idx="62">
                  <c:v>42.094499999999996</c:v>
                </c:pt>
                <c:pt idx="63">
                  <c:v>26.713624999999997</c:v>
                </c:pt>
                <c:pt idx="64">
                  <c:v>17.801375</c:v>
                </c:pt>
                <c:pt idx="65">
                  <c:v>33.365375</c:v>
                </c:pt>
                <c:pt idx="66">
                  <c:v>19.878999999999998</c:v>
                </c:pt>
                <c:pt idx="67">
                  <c:v>47.996375</c:v>
                </c:pt>
                <c:pt idx="68">
                  <c:v>46.91075</c:v>
                </c:pt>
                <c:pt idx="69">
                  <c:v>30.103749999999998</c:v>
                </c:pt>
                <c:pt idx="70">
                  <c:v>35.251874999999998</c:v>
                </c:pt>
                <c:pt idx="71">
                  <c:v>35.920875000000002</c:v>
                </c:pt>
                <c:pt idx="72">
                  <c:v>21.581500000000002</c:v>
                </c:pt>
                <c:pt idx="73">
                  <c:v>20.806000000000001</c:v>
                </c:pt>
                <c:pt idx="74">
                  <c:v>18.929124999999999</c:v>
                </c:pt>
                <c:pt idx="75">
                  <c:v>35.344250000000002</c:v>
                </c:pt>
                <c:pt idx="76">
                  <c:v>29.644499999999997</c:v>
                </c:pt>
                <c:pt idx="77">
                  <c:v>19.220749999999999</c:v>
                </c:pt>
                <c:pt idx="78">
                  <c:v>34.159500000000001</c:v>
                </c:pt>
                <c:pt idx="79">
                  <c:v>36.291000000000004</c:v>
                </c:pt>
                <c:pt idx="80">
                  <c:v>47.272750000000002</c:v>
                </c:pt>
                <c:pt idx="81">
                  <c:v>35.914250000000003</c:v>
                </c:pt>
                <c:pt idx="82">
                  <c:v>33.892000000000003</c:v>
                </c:pt>
                <c:pt idx="83">
                  <c:v>39.919125000000008</c:v>
                </c:pt>
                <c:pt idx="84">
                  <c:v>19.71875</c:v>
                </c:pt>
                <c:pt idx="85">
                  <c:v>33.505000000000003</c:v>
                </c:pt>
                <c:pt idx="86">
                  <c:v>28.323625</c:v>
                </c:pt>
                <c:pt idx="87">
                  <c:v>30.966249999999999</c:v>
                </c:pt>
                <c:pt idx="88">
                  <c:v>23.490249999999996</c:v>
                </c:pt>
                <c:pt idx="89">
                  <c:v>43.016750000000002</c:v>
                </c:pt>
                <c:pt idx="90">
                  <c:v>27.346499999999999</c:v>
                </c:pt>
                <c:pt idx="91">
                  <c:v>23.8965</c:v>
                </c:pt>
                <c:pt idx="92">
                  <c:v>21.887499999999999</c:v>
                </c:pt>
                <c:pt idx="93">
                  <c:v>35.164499999999997</c:v>
                </c:pt>
                <c:pt idx="94">
                  <c:v>27.623499999999996</c:v>
                </c:pt>
                <c:pt idx="95">
                  <c:v>40.367666666666672</c:v>
                </c:pt>
                <c:pt idx="96">
                  <c:v>28.597000000000001</c:v>
                </c:pt>
                <c:pt idx="97">
                  <c:v>22.503</c:v>
                </c:pt>
                <c:pt idx="98">
                  <c:v>28.070875000000001</c:v>
                </c:pt>
                <c:pt idx="99">
                  <c:v>43.326000000000001</c:v>
                </c:pt>
                <c:pt idx="100">
                  <c:v>33.423375</c:v>
                </c:pt>
                <c:pt idx="101">
                  <c:v>23.132124999999998</c:v>
                </c:pt>
                <c:pt idx="102">
                  <c:v>19.734500000000001</c:v>
                </c:pt>
                <c:pt idx="103">
                  <c:v>22.821249999999999</c:v>
                </c:pt>
                <c:pt idx="104">
                  <c:v>42.748375000000003</c:v>
                </c:pt>
                <c:pt idx="105">
                  <c:v>38.118375</c:v>
                </c:pt>
                <c:pt idx="106">
                  <c:v>16.90025</c:v>
                </c:pt>
                <c:pt idx="107">
                  <c:v>44.785999999999994</c:v>
                </c:pt>
                <c:pt idx="108">
                  <c:v>25.554875000000003</c:v>
                </c:pt>
                <c:pt idx="109">
                  <c:v>30.850750000000001</c:v>
                </c:pt>
                <c:pt idx="110">
                  <c:v>19.60575</c:v>
                </c:pt>
                <c:pt idx="111">
                  <c:v>19.852624999999996</c:v>
                </c:pt>
                <c:pt idx="112">
                  <c:v>20.433875</c:v>
                </c:pt>
                <c:pt idx="113">
                  <c:v>43.661625000000001</c:v>
                </c:pt>
                <c:pt idx="114">
                  <c:v>44.491375000000005</c:v>
                </c:pt>
                <c:pt idx="115">
                  <c:v>26.9925</c:v>
                </c:pt>
                <c:pt idx="116">
                  <c:v>33.014749999999999</c:v>
                </c:pt>
                <c:pt idx="117">
                  <c:v>33.300000000000004</c:v>
                </c:pt>
                <c:pt idx="118">
                  <c:v>21.465249999999997</c:v>
                </c:pt>
                <c:pt idx="119">
                  <c:v>29.563500000000001</c:v>
                </c:pt>
                <c:pt idx="120">
                  <c:v>17.959</c:v>
                </c:pt>
                <c:pt idx="121">
                  <c:v>42.826125000000005</c:v>
                </c:pt>
                <c:pt idx="122">
                  <c:v>34.4285</c:v>
                </c:pt>
                <c:pt idx="123">
                  <c:v>22.660500000000003</c:v>
                </c:pt>
                <c:pt idx="124">
                  <c:v>39.701999999999998</c:v>
                </c:pt>
                <c:pt idx="125">
                  <c:v>45.939625000000007</c:v>
                </c:pt>
                <c:pt idx="126">
                  <c:v>15.321375</c:v>
                </c:pt>
                <c:pt idx="127">
                  <c:v>41.476624999999999</c:v>
                </c:pt>
                <c:pt idx="128">
                  <c:v>41.302124999999997</c:v>
                </c:pt>
                <c:pt idx="129">
                  <c:v>28.089874999999999</c:v>
                </c:pt>
                <c:pt idx="130">
                  <c:v>25.76125</c:v>
                </c:pt>
                <c:pt idx="131">
                  <c:v>38.577624999999998</c:v>
                </c:pt>
                <c:pt idx="132">
                  <c:v>24.297000000000001</c:v>
                </c:pt>
                <c:pt idx="133">
                  <c:v>34.241999999999997</c:v>
                </c:pt>
                <c:pt idx="134">
                  <c:v>27.307250000000003</c:v>
                </c:pt>
                <c:pt idx="135">
                  <c:v>26.984500000000001</c:v>
                </c:pt>
                <c:pt idx="136">
                  <c:v>23.224124999999997</c:v>
                </c:pt>
                <c:pt idx="137">
                  <c:v>30.931499999999996</c:v>
                </c:pt>
                <c:pt idx="138">
                  <c:v>51.3705</c:v>
                </c:pt>
                <c:pt idx="139">
                  <c:v>33.573374999999999</c:v>
                </c:pt>
                <c:pt idx="140">
                  <c:v>28.501625000000001</c:v>
                </c:pt>
                <c:pt idx="141">
                  <c:v>22.609499999999997</c:v>
                </c:pt>
                <c:pt idx="142">
                  <c:v>21.126875000000002</c:v>
                </c:pt>
                <c:pt idx="143">
                  <c:v>21.068875000000002</c:v>
                </c:pt>
                <c:pt idx="144">
                  <c:v>16.182874999999999</c:v>
                </c:pt>
                <c:pt idx="145">
                  <c:v>18.696375</c:v>
                </c:pt>
                <c:pt idx="146">
                  <c:v>6.3580000000000005</c:v>
                </c:pt>
                <c:pt idx="147">
                  <c:v>17.567250000000001</c:v>
                </c:pt>
                <c:pt idx="148">
                  <c:v>22.409375000000001</c:v>
                </c:pt>
                <c:pt idx="149">
                  <c:v>28.019125000000003</c:v>
                </c:pt>
                <c:pt idx="150">
                  <c:v>24.346500000000002</c:v>
                </c:pt>
                <c:pt idx="151">
                  <c:v>36.743000000000002</c:v>
                </c:pt>
                <c:pt idx="152">
                  <c:v>39.048000000000002</c:v>
                </c:pt>
                <c:pt idx="153">
                  <c:v>19.367875000000002</c:v>
                </c:pt>
                <c:pt idx="154">
                  <c:v>38.381375000000006</c:v>
                </c:pt>
                <c:pt idx="155">
                  <c:v>33.976285714285716</c:v>
                </c:pt>
                <c:pt idx="156">
                  <c:v>29.533874999999998</c:v>
                </c:pt>
                <c:pt idx="157">
                  <c:v>33.229875</c:v>
                </c:pt>
                <c:pt idx="158">
                  <c:v>20.986874999999998</c:v>
                </c:pt>
                <c:pt idx="159">
                  <c:v>33.002249999999997</c:v>
                </c:pt>
                <c:pt idx="160">
                  <c:v>25.658374999999996</c:v>
                </c:pt>
                <c:pt idx="161">
                  <c:v>34.615875000000003</c:v>
                </c:pt>
                <c:pt idx="162">
                  <c:v>23.699249999999999</c:v>
                </c:pt>
              </c:numCache>
            </c:numRef>
          </c:xVal>
          <c:yVal>
            <c:numRef>
              <c:f>'Зрост ВВП до держ видатків'!$AS$2:$AS$164</c:f>
              <c:numCache>
                <c:formatCode>General</c:formatCode>
                <c:ptCount val="163"/>
                <c:pt idx="0">
                  <c:v>5.9147499999999997</c:v>
                </c:pt>
                <c:pt idx="1">
                  <c:v>4.3571249999999999</c:v>
                </c:pt>
                <c:pt idx="2">
                  <c:v>4.6676250000000001</c:v>
                </c:pt>
                <c:pt idx="3">
                  <c:v>3.4175000000000004</c:v>
                </c:pt>
                <c:pt idx="4">
                  <c:v>3.3877499999999996</c:v>
                </c:pt>
                <c:pt idx="5">
                  <c:v>2.3688750000000001</c:v>
                </c:pt>
                <c:pt idx="6">
                  <c:v>5.9581249999999999</c:v>
                </c:pt>
                <c:pt idx="7">
                  <c:v>5.8542500000000004</c:v>
                </c:pt>
                <c:pt idx="8">
                  <c:v>1.901125</c:v>
                </c:pt>
                <c:pt idx="9">
                  <c:v>7.7468750000000002</c:v>
                </c:pt>
                <c:pt idx="10">
                  <c:v>2.235125</c:v>
                </c:pt>
                <c:pt idx="11">
                  <c:v>5.7511250000000009</c:v>
                </c:pt>
                <c:pt idx="12">
                  <c:v>4.2220000000000004</c:v>
                </c:pt>
                <c:pt idx="13">
                  <c:v>8.0847499999999997</c:v>
                </c:pt>
                <c:pt idx="14">
                  <c:v>3.4180000000000001</c:v>
                </c:pt>
                <c:pt idx="15">
                  <c:v>4.6887499999999998</c:v>
                </c:pt>
                <c:pt idx="16">
                  <c:v>5.0920000000000005</c:v>
                </c:pt>
                <c:pt idx="17">
                  <c:v>3.5964999999999998</c:v>
                </c:pt>
                <c:pt idx="18">
                  <c:v>2.2269999999999999</c:v>
                </c:pt>
                <c:pt idx="19">
                  <c:v>5.6152499999999996</c:v>
                </c:pt>
                <c:pt idx="20">
                  <c:v>5.6511249999999995</c:v>
                </c:pt>
                <c:pt idx="21">
                  <c:v>2.8279999999999998</c:v>
                </c:pt>
                <c:pt idx="22">
                  <c:v>6.9078750000000007</c:v>
                </c:pt>
                <c:pt idx="23">
                  <c:v>3.6477500000000003</c:v>
                </c:pt>
                <c:pt idx="24">
                  <c:v>2.8087499999999999</c:v>
                </c:pt>
                <c:pt idx="25">
                  <c:v>1.276125</c:v>
                </c:pt>
                <c:pt idx="26">
                  <c:v>4.6877500000000003</c:v>
                </c:pt>
                <c:pt idx="27">
                  <c:v>10.510875</c:v>
                </c:pt>
                <c:pt idx="28">
                  <c:v>4.3330000000000002</c:v>
                </c:pt>
                <c:pt idx="29">
                  <c:v>2.1368750000000003</c:v>
                </c:pt>
                <c:pt idx="30">
                  <c:v>4.8803749999999999</c:v>
                </c:pt>
                <c:pt idx="31">
                  <c:v>4.5748750000000005</c:v>
                </c:pt>
                <c:pt idx="32">
                  <c:v>4.032</c:v>
                </c:pt>
                <c:pt idx="33">
                  <c:v>4.5487500000000001</c:v>
                </c:pt>
                <c:pt idx="34">
                  <c:v>2.9973749999999999</c:v>
                </c:pt>
                <c:pt idx="35">
                  <c:v>1.8903749999999999</c:v>
                </c:pt>
                <c:pt idx="36">
                  <c:v>3.0452500000000002</c:v>
                </c:pt>
                <c:pt idx="37">
                  <c:v>3.0648749999999998</c:v>
                </c:pt>
                <c:pt idx="38">
                  <c:v>4.0030000000000001</c:v>
                </c:pt>
                <c:pt idx="39">
                  <c:v>4.7227500000000004</c:v>
                </c:pt>
                <c:pt idx="40">
                  <c:v>2.7086250000000001</c:v>
                </c:pt>
                <c:pt idx="41">
                  <c:v>0.15412500000000001</c:v>
                </c:pt>
                <c:pt idx="42">
                  <c:v>7.9994999999999994</c:v>
                </c:pt>
                <c:pt idx="43">
                  <c:v>7.5733750000000004</c:v>
                </c:pt>
                <c:pt idx="44">
                  <c:v>1.6615</c:v>
                </c:pt>
                <c:pt idx="45">
                  <c:v>3.4796249999999995</c:v>
                </c:pt>
                <c:pt idx="46">
                  <c:v>2.1121250000000003</c:v>
                </c:pt>
                <c:pt idx="47">
                  <c:v>3.081</c:v>
                </c:pt>
                <c:pt idx="48">
                  <c:v>0.70200000000000007</c:v>
                </c:pt>
                <c:pt idx="49">
                  <c:v>7.5893749999999995</c:v>
                </c:pt>
                <c:pt idx="50">
                  <c:v>1.6519999999999999</c:v>
                </c:pt>
                <c:pt idx="51">
                  <c:v>5.0510000000000002</c:v>
                </c:pt>
                <c:pt idx="52">
                  <c:v>4.0874999999999995</c:v>
                </c:pt>
                <c:pt idx="53">
                  <c:v>3.9820000000000007</c:v>
                </c:pt>
                <c:pt idx="54">
                  <c:v>3.6777499999999996</c:v>
                </c:pt>
                <c:pt idx="55">
                  <c:v>2.7016249999999995</c:v>
                </c:pt>
                <c:pt idx="56">
                  <c:v>2.7280000000000002</c:v>
                </c:pt>
                <c:pt idx="57">
                  <c:v>1.647875</c:v>
                </c:pt>
                <c:pt idx="58">
                  <c:v>0.47662499999999997</c:v>
                </c:pt>
                <c:pt idx="59">
                  <c:v>5.2262500000000003</c:v>
                </c:pt>
                <c:pt idx="60">
                  <c:v>5.3153749999999995</c:v>
                </c:pt>
                <c:pt idx="61">
                  <c:v>3.7208749999999999</c:v>
                </c:pt>
                <c:pt idx="62">
                  <c:v>4.9817499999999999</c:v>
                </c:pt>
                <c:pt idx="63">
                  <c:v>7.1211249999999993</c:v>
                </c:pt>
                <c:pt idx="64">
                  <c:v>5.0588749999999996</c:v>
                </c:pt>
                <c:pt idx="65">
                  <c:v>5.5303750000000003</c:v>
                </c:pt>
                <c:pt idx="66">
                  <c:v>5.952375</c:v>
                </c:pt>
                <c:pt idx="67">
                  <c:v>3.9361250000000001</c:v>
                </c:pt>
                <c:pt idx="68">
                  <c:v>1.4853750000000001</c:v>
                </c:pt>
                <c:pt idx="69">
                  <c:v>1.615375</c:v>
                </c:pt>
                <c:pt idx="70">
                  <c:v>1.5170000000000001</c:v>
                </c:pt>
                <c:pt idx="71">
                  <c:v>6.556375000000001</c:v>
                </c:pt>
                <c:pt idx="72">
                  <c:v>10.162500000000001</c:v>
                </c:pt>
                <c:pt idx="73">
                  <c:v>3.8766249999999998</c:v>
                </c:pt>
                <c:pt idx="74">
                  <c:v>5.4096250000000001</c:v>
                </c:pt>
                <c:pt idx="75">
                  <c:v>7.450124999999999</c:v>
                </c:pt>
                <c:pt idx="76">
                  <c:v>4.5232500000000009</c:v>
                </c:pt>
                <c:pt idx="77">
                  <c:v>6.7872500000000002</c:v>
                </c:pt>
                <c:pt idx="78">
                  <c:v>8.6029999999999998</c:v>
                </c:pt>
                <c:pt idx="79">
                  <c:v>3.6070000000000002</c:v>
                </c:pt>
                <c:pt idx="80">
                  <c:v>3.6878750000000009</c:v>
                </c:pt>
                <c:pt idx="81">
                  <c:v>5.3948749999999999</c:v>
                </c:pt>
                <c:pt idx="82">
                  <c:v>7.6359999999999992</c:v>
                </c:pt>
                <c:pt idx="83">
                  <c:v>4.41275</c:v>
                </c:pt>
                <c:pt idx="84">
                  <c:v>3.7057500000000001</c:v>
                </c:pt>
                <c:pt idx="85">
                  <c:v>2.93675</c:v>
                </c:pt>
                <c:pt idx="86">
                  <c:v>5.5026250000000001</c:v>
                </c:pt>
                <c:pt idx="87">
                  <c:v>7.802624999999999</c:v>
                </c:pt>
                <c:pt idx="88">
                  <c:v>4.8058750000000003</c:v>
                </c:pt>
                <c:pt idx="89">
                  <c:v>2.3108571428571429</c:v>
                </c:pt>
                <c:pt idx="90">
                  <c:v>5.5782499999999997</c:v>
                </c:pt>
                <c:pt idx="91">
                  <c:v>4.2726249999999997</c:v>
                </c:pt>
                <c:pt idx="92">
                  <c:v>2.7155</c:v>
                </c:pt>
                <c:pt idx="93">
                  <c:v>5.6661250000000001</c:v>
                </c:pt>
                <c:pt idx="94">
                  <c:v>6.5388750000000009</c:v>
                </c:pt>
                <c:pt idx="95">
                  <c:v>4.7714285714285722</c:v>
                </c:pt>
                <c:pt idx="96">
                  <c:v>4.6281249999999998</c:v>
                </c:pt>
                <c:pt idx="97">
                  <c:v>7.894750000000001</c:v>
                </c:pt>
                <c:pt idx="98">
                  <c:v>5.1884999999999994</c:v>
                </c:pt>
                <c:pt idx="99">
                  <c:v>2.2955000000000001</c:v>
                </c:pt>
                <c:pt idx="100">
                  <c:v>3.7382499999999999</c:v>
                </c:pt>
                <c:pt idx="101">
                  <c:v>3.6715000000000004</c:v>
                </c:pt>
                <c:pt idx="102">
                  <c:v>4.3016249999999996</c:v>
                </c:pt>
                <c:pt idx="103">
                  <c:v>8.5473749999999988</c:v>
                </c:pt>
                <c:pt idx="104">
                  <c:v>2.4446249999999998</c:v>
                </c:pt>
                <c:pt idx="105">
                  <c:v>2.6087500000000006</c:v>
                </c:pt>
                <c:pt idx="106">
                  <c:v>5.1883749999999997</c:v>
                </c:pt>
                <c:pt idx="107">
                  <c:v>2.2427142857142859</c:v>
                </c:pt>
                <c:pt idx="108">
                  <c:v>5.6347500000000004</c:v>
                </c:pt>
                <c:pt idx="109">
                  <c:v>2.2295000000000003</c:v>
                </c:pt>
                <c:pt idx="110">
                  <c:v>2.1963750000000002</c:v>
                </c:pt>
                <c:pt idx="111">
                  <c:v>5.0277499999999993</c:v>
                </c:pt>
                <c:pt idx="112">
                  <c:v>4.9071249999999997</c:v>
                </c:pt>
                <c:pt idx="113">
                  <c:v>4.0684999999999993</c:v>
                </c:pt>
                <c:pt idx="114">
                  <c:v>1.5237500000000002</c:v>
                </c:pt>
                <c:pt idx="115">
                  <c:v>4.0826249999999993</c:v>
                </c:pt>
                <c:pt idx="116">
                  <c:v>5.8339999999999996</c:v>
                </c:pt>
                <c:pt idx="117">
                  <c:v>7.1701249999999987</c:v>
                </c:pt>
                <c:pt idx="118">
                  <c:v>8.0068750000000009</c:v>
                </c:pt>
                <c:pt idx="119">
                  <c:v>4.554125</c:v>
                </c:pt>
                <c:pt idx="120">
                  <c:v>3.7346250000000003</c:v>
                </c:pt>
                <c:pt idx="121">
                  <c:v>4.1308750000000005</c:v>
                </c:pt>
                <c:pt idx="122">
                  <c:v>5.1592499999999992</c:v>
                </c:pt>
                <c:pt idx="123">
                  <c:v>4.2512499999999998</c:v>
                </c:pt>
                <c:pt idx="124">
                  <c:v>5.894750000000001</c:v>
                </c:pt>
                <c:pt idx="125">
                  <c:v>2.911</c:v>
                </c:pt>
                <c:pt idx="126">
                  <c:v>6.4503750000000002</c:v>
                </c:pt>
                <c:pt idx="127">
                  <c:v>5.6727499999999997</c:v>
                </c:pt>
                <c:pt idx="128">
                  <c:v>4.3417500000000002</c:v>
                </c:pt>
                <c:pt idx="129">
                  <c:v>1.6016250000000003</c:v>
                </c:pt>
                <c:pt idx="130">
                  <c:v>4.2878749999999997</c:v>
                </c:pt>
                <c:pt idx="131">
                  <c:v>3.7444999999999995</c:v>
                </c:pt>
                <c:pt idx="132">
                  <c:v>4.60825</c:v>
                </c:pt>
                <c:pt idx="133">
                  <c:v>3.824125</c:v>
                </c:pt>
                <c:pt idx="134">
                  <c:v>1.6988750000000001</c:v>
                </c:pt>
                <c:pt idx="135">
                  <c:v>4.22525</c:v>
                </c:pt>
                <c:pt idx="136">
                  <c:v>4.728625000000001</c:v>
                </c:pt>
                <c:pt idx="137">
                  <c:v>2.4238750000000002</c:v>
                </c:pt>
                <c:pt idx="138">
                  <c:v>3.2487499999999998</c:v>
                </c:pt>
                <c:pt idx="139">
                  <c:v>2.4747500000000002</c:v>
                </c:pt>
                <c:pt idx="140">
                  <c:v>4.2092499999999999</c:v>
                </c:pt>
                <c:pt idx="141">
                  <c:v>4.8648750000000005</c:v>
                </c:pt>
                <c:pt idx="142">
                  <c:v>8.7375000000000007</c:v>
                </c:pt>
                <c:pt idx="143">
                  <c:v>5.0573749999999995</c:v>
                </c:pt>
                <c:pt idx="144">
                  <c:v>2.0569999999999999</c:v>
                </c:pt>
                <c:pt idx="145">
                  <c:v>3.2204999999999999</c:v>
                </c:pt>
                <c:pt idx="146">
                  <c:v>2.8405714285714287</c:v>
                </c:pt>
                <c:pt idx="147">
                  <c:v>1.3851249999999999</c:v>
                </c:pt>
                <c:pt idx="148">
                  <c:v>0.753</c:v>
                </c:pt>
                <c:pt idx="149">
                  <c:v>8.2785000000000011</c:v>
                </c:pt>
                <c:pt idx="150">
                  <c:v>4.7731250000000003</c:v>
                </c:pt>
                <c:pt idx="151">
                  <c:v>5.2291249999999998</c:v>
                </c:pt>
                <c:pt idx="152">
                  <c:v>7.5836249999999996</c:v>
                </c:pt>
                <c:pt idx="153">
                  <c:v>6.6068750000000005</c:v>
                </c:pt>
                <c:pt idx="154">
                  <c:v>3.0056249999999998</c:v>
                </c:pt>
                <c:pt idx="155">
                  <c:v>2.6545000000000001</c:v>
                </c:pt>
                <c:pt idx="156">
                  <c:v>1.5157499999999999</c:v>
                </c:pt>
                <c:pt idx="157">
                  <c:v>5.95</c:v>
                </c:pt>
                <c:pt idx="158">
                  <c:v>3.0679999999999996</c:v>
                </c:pt>
                <c:pt idx="159">
                  <c:v>4.7126249999999992</c:v>
                </c:pt>
                <c:pt idx="160">
                  <c:v>7.1932499999999999</c:v>
                </c:pt>
                <c:pt idx="161">
                  <c:v>4.217625</c:v>
                </c:pt>
                <c:pt idx="162">
                  <c:v>6.3583750000000006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'Зрост ВВП до держ видатків'!$AO$1</c:f>
              <c:strCache>
                <c:ptCount val="1"/>
                <c:pt idx="0">
                  <c:v>2000-07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184E82"/>
              </a:solidFill>
              <a:ln w="9525">
                <a:solidFill>
                  <a:srgbClr val="184E8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184E82"/>
                </a:solidFill>
                <a:prstDash val="sysDot"/>
              </a:ln>
              <a:effectLst/>
            </c:spPr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15428721199296191"/>
                  <c:y val="-0.477589958513250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Myriad Pro" panose="020B0503030403020204" pitchFamily="34" charset="0"/>
                      <a:ea typeface="+mn-ea"/>
                      <a:cs typeface="+mn-cs"/>
                    </a:defRPr>
                  </a:pPr>
                  <a:endParaRPr lang="uk-UA"/>
                </a:p>
              </c:txPr>
            </c:trendlineLbl>
          </c:trendline>
          <c:xVal>
            <c:numRef>
              <c:f>'Зрост ВВП до держ видатків'!$AO$2:$AO$164</c:f>
              <c:numCache>
                <c:formatCode>General</c:formatCode>
                <c:ptCount val="163"/>
                <c:pt idx="0">
                  <c:v>30.018125000000001</c:v>
                </c:pt>
                <c:pt idx="1">
                  <c:v>30.797125000000001</c:v>
                </c:pt>
                <c:pt idx="2">
                  <c:v>33.541250000000005</c:v>
                </c:pt>
                <c:pt idx="3">
                  <c:v>22.38775</c:v>
                </c:pt>
                <c:pt idx="4">
                  <c:v>34.90475</c:v>
                </c:pt>
                <c:pt idx="5">
                  <c:v>50.850750000000005</c:v>
                </c:pt>
                <c:pt idx="6">
                  <c:v>26.296749999999999</c:v>
                </c:pt>
                <c:pt idx="7">
                  <c:v>12.025249999999998</c:v>
                </c:pt>
                <c:pt idx="8">
                  <c:v>36.165875</c:v>
                </c:pt>
                <c:pt idx="9">
                  <c:v>41.320375000000006</c:v>
                </c:pt>
                <c:pt idx="10">
                  <c:v>48.892250000000004</c:v>
                </c:pt>
                <c:pt idx="11">
                  <c:v>30.580750000000002</c:v>
                </c:pt>
                <c:pt idx="12">
                  <c:v>21.713000000000001</c:v>
                </c:pt>
                <c:pt idx="13">
                  <c:v>39.630749999999999</c:v>
                </c:pt>
                <c:pt idx="14">
                  <c:v>31.820874999999997</c:v>
                </c:pt>
                <c:pt idx="15">
                  <c:v>48.497625000000006</c:v>
                </c:pt>
                <c:pt idx="16">
                  <c:v>38.503500000000003</c:v>
                </c:pt>
                <c:pt idx="17">
                  <c:v>38.157624999999996</c:v>
                </c:pt>
                <c:pt idx="18">
                  <c:v>36.649625</c:v>
                </c:pt>
                <c:pt idx="19">
                  <c:v>35.073500000000003</c:v>
                </c:pt>
                <c:pt idx="20">
                  <c:v>22.739625</c:v>
                </c:pt>
                <c:pt idx="21">
                  <c:v>26.006</c:v>
                </c:pt>
                <c:pt idx="22">
                  <c:v>32.381333333333338</c:v>
                </c:pt>
                <c:pt idx="23">
                  <c:v>15.655750000000001</c:v>
                </c:pt>
                <c:pt idx="24">
                  <c:v>39.801499999999997</c:v>
                </c:pt>
                <c:pt idx="25">
                  <c:v>14.897874999999999</c:v>
                </c:pt>
                <c:pt idx="26">
                  <c:v>21.389000000000003</c:v>
                </c:pt>
                <c:pt idx="27">
                  <c:v>17.961999999999996</c:v>
                </c:pt>
                <c:pt idx="28">
                  <c:v>27.267125</c:v>
                </c:pt>
                <c:pt idx="29">
                  <c:v>20.931249999999999</c:v>
                </c:pt>
                <c:pt idx="30">
                  <c:v>16.59825</c:v>
                </c:pt>
                <c:pt idx="31">
                  <c:v>45.978833333333341</c:v>
                </c:pt>
                <c:pt idx="32">
                  <c:v>38.280124999999998</c:v>
                </c:pt>
                <c:pt idx="33">
                  <c:v>41.934499999999993</c:v>
                </c:pt>
                <c:pt idx="34">
                  <c:v>7.8858749999999995</c:v>
                </c:pt>
                <c:pt idx="35">
                  <c:v>52.002625000000002</c:v>
                </c:pt>
                <c:pt idx="36">
                  <c:v>35.085750000000004</c:v>
                </c:pt>
                <c:pt idx="37">
                  <c:v>30.974</c:v>
                </c:pt>
                <c:pt idx="38">
                  <c:v>21.508999999999997</c:v>
                </c:pt>
                <c:pt idx="39">
                  <c:v>35.350499999999997</c:v>
                </c:pt>
                <c:pt idx="40">
                  <c:v>18.527124999999998</c:v>
                </c:pt>
                <c:pt idx="41">
                  <c:v>58.274500000000003</c:v>
                </c:pt>
                <c:pt idx="42">
                  <c:v>34.478124999999999</c:v>
                </c:pt>
                <c:pt idx="43">
                  <c:v>23.54325</c:v>
                </c:pt>
                <c:pt idx="44">
                  <c:v>29.462749999999996</c:v>
                </c:pt>
                <c:pt idx="45">
                  <c:v>47.722375</c:v>
                </c:pt>
                <c:pt idx="46">
                  <c:v>52.193374999999996</c:v>
                </c:pt>
                <c:pt idx="47">
                  <c:v>34.618874999999996</c:v>
                </c:pt>
                <c:pt idx="48">
                  <c:v>21.534625000000002</c:v>
                </c:pt>
                <c:pt idx="49">
                  <c:v>20.141500000000001</c:v>
                </c:pt>
                <c:pt idx="50">
                  <c:v>44.991875</c:v>
                </c:pt>
                <c:pt idx="51">
                  <c:v>20.672750000000001</c:v>
                </c:pt>
                <c:pt idx="52">
                  <c:v>44.319125</c:v>
                </c:pt>
                <c:pt idx="53">
                  <c:v>29.370375000000003</c:v>
                </c:pt>
                <c:pt idx="54">
                  <c:v>14.239750000000001</c:v>
                </c:pt>
                <c:pt idx="55">
                  <c:v>17.616374999999998</c:v>
                </c:pt>
                <c:pt idx="56">
                  <c:v>20.7805</c:v>
                </c:pt>
                <c:pt idx="57">
                  <c:v>32.944625000000002</c:v>
                </c:pt>
                <c:pt idx="58">
                  <c:v>12.758125</c:v>
                </c:pt>
                <c:pt idx="59">
                  <c:v>26.428625</c:v>
                </c:pt>
                <c:pt idx="60">
                  <c:v>17.641249999999996</c:v>
                </c:pt>
                <c:pt idx="61">
                  <c:v>49.223875</c:v>
                </c:pt>
                <c:pt idx="62">
                  <c:v>42.094499999999996</c:v>
                </c:pt>
                <c:pt idx="63">
                  <c:v>26.713624999999997</c:v>
                </c:pt>
                <c:pt idx="64">
                  <c:v>17.801375</c:v>
                </c:pt>
                <c:pt idx="65">
                  <c:v>33.365375</c:v>
                </c:pt>
                <c:pt idx="66">
                  <c:v>19.878999999999998</c:v>
                </c:pt>
                <c:pt idx="67">
                  <c:v>47.996375</c:v>
                </c:pt>
                <c:pt idx="68">
                  <c:v>46.91075</c:v>
                </c:pt>
                <c:pt idx="69">
                  <c:v>30.103749999999998</c:v>
                </c:pt>
                <c:pt idx="70">
                  <c:v>35.251874999999998</c:v>
                </c:pt>
                <c:pt idx="71">
                  <c:v>35.920875000000002</c:v>
                </c:pt>
                <c:pt idx="72">
                  <c:v>21.581500000000002</c:v>
                </c:pt>
                <c:pt idx="73">
                  <c:v>20.806000000000001</c:v>
                </c:pt>
                <c:pt idx="74">
                  <c:v>18.929124999999999</c:v>
                </c:pt>
                <c:pt idx="75">
                  <c:v>35.344250000000002</c:v>
                </c:pt>
                <c:pt idx="76">
                  <c:v>29.644499999999997</c:v>
                </c:pt>
                <c:pt idx="77">
                  <c:v>19.220749999999999</c:v>
                </c:pt>
                <c:pt idx="78">
                  <c:v>34.159500000000001</c:v>
                </c:pt>
                <c:pt idx="79">
                  <c:v>36.291000000000004</c:v>
                </c:pt>
                <c:pt idx="80">
                  <c:v>47.272750000000002</c:v>
                </c:pt>
                <c:pt idx="81">
                  <c:v>35.914250000000003</c:v>
                </c:pt>
                <c:pt idx="82">
                  <c:v>33.892000000000003</c:v>
                </c:pt>
                <c:pt idx="83">
                  <c:v>39.919125000000008</c:v>
                </c:pt>
                <c:pt idx="84">
                  <c:v>19.71875</c:v>
                </c:pt>
                <c:pt idx="85">
                  <c:v>33.505000000000003</c:v>
                </c:pt>
                <c:pt idx="86">
                  <c:v>28.323625</c:v>
                </c:pt>
                <c:pt idx="87">
                  <c:v>30.966249999999999</c:v>
                </c:pt>
                <c:pt idx="88">
                  <c:v>23.490249999999996</c:v>
                </c:pt>
                <c:pt idx="89">
                  <c:v>43.016750000000002</c:v>
                </c:pt>
                <c:pt idx="90">
                  <c:v>27.346499999999999</c:v>
                </c:pt>
                <c:pt idx="91">
                  <c:v>23.8965</c:v>
                </c:pt>
                <c:pt idx="92">
                  <c:v>21.887499999999999</c:v>
                </c:pt>
                <c:pt idx="93">
                  <c:v>35.164499999999997</c:v>
                </c:pt>
                <c:pt idx="94">
                  <c:v>27.623499999999996</c:v>
                </c:pt>
                <c:pt idx="95">
                  <c:v>40.367666666666672</c:v>
                </c:pt>
                <c:pt idx="96">
                  <c:v>28.597000000000001</c:v>
                </c:pt>
                <c:pt idx="97">
                  <c:v>22.503</c:v>
                </c:pt>
                <c:pt idx="98">
                  <c:v>28.070875000000001</c:v>
                </c:pt>
                <c:pt idx="99">
                  <c:v>43.326000000000001</c:v>
                </c:pt>
                <c:pt idx="100">
                  <c:v>33.423375</c:v>
                </c:pt>
                <c:pt idx="101">
                  <c:v>23.132124999999998</c:v>
                </c:pt>
                <c:pt idx="102">
                  <c:v>19.734500000000001</c:v>
                </c:pt>
                <c:pt idx="103">
                  <c:v>22.821249999999999</c:v>
                </c:pt>
                <c:pt idx="104">
                  <c:v>42.748375000000003</c:v>
                </c:pt>
                <c:pt idx="105">
                  <c:v>38.118375</c:v>
                </c:pt>
                <c:pt idx="106">
                  <c:v>16.90025</c:v>
                </c:pt>
                <c:pt idx="107">
                  <c:v>44.785999999999994</c:v>
                </c:pt>
                <c:pt idx="108">
                  <c:v>25.554875000000003</c:v>
                </c:pt>
                <c:pt idx="109">
                  <c:v>30.850750000000001</c:v>
                </c:pt>
                <c:pt idx="110">
                  <c:v>19.60575</c:v>
                </c:pt>
                <c:pt idx="111">
                  <c:v>19.852624999999996</c:v>
                </c:pt>
                <c:pt idx="112">
                  <c:v>20.433875</c:v>
                </c:pt>
                <c:pt idx="113">
                  <c:v>43.661625000000001</c:v>
                </c:pt>
                <c:pt idx="114">
                  <c:v>44.491375000000005</c:v>
                </c:pt>
                <c:pt idx="115">
                  <c:v>26.9925</c:v>
                </c:pt>
                <c:pt idx="116">
                  <c:v>33.014749999999999</c:v>
                </c:pt>
                <c:pt idx="117">
                  <c:v>33.300000000000004</c:v>
                </c:pt>
                <c:pt idx="118">
                  <c:v>21.465249999999997</c:v>
                </c:pt>
                <c:pt idx="119">
                  <c:v>29.563500000000001</c:v>
                </c:pt>
                <c:pt idx="120">
                  <c:v>17.959</c:v>
                </c:pt>
                <c:pt idx="121">
                  <c:v>42.826125000000005</c:v>
                </c:pt>
                <c:pt idx="122">
                  <c:v>34.4285</c:v>
                </c:pt>
                <c:pt idx="123">
                  <c:v>22.660500000000003</c:v>
                </c:pt>
                <c:pt idx="124">
                  <c:v>39.701999999999998</c:v>
                </c:pt>
                <c:pt idx="125">
                  <c:v>45.939625000000007</c:v>
                </c:pt>
                <c:pt idx="126">
                  <c:v>15.321375</c:v>
                </c:pt>
                <c:pt idx="127">
                  <c:v>41.476624999999999</c:v>
                </c:pt>
                <c:pt idx="128">
                  <c:v>41.302124999999997</c:v>
                </c:pt>
                <c:pt idx="129">
                  <c:v>28.089874999999999</c:v>
                </c:pt>
                <c:pt idx="130">
                  <c:v>25.76125</c:v>
                </c:pt>
                <c:pt idx="131">
                  <c:v>38.577624999999998</c:v>
                </c:pt>
                <c:pt idx="132">
                  <c:v>24.297000000000001</c:v>
                </c:pt>
                <c:pt idx="133">
                  <c:v>34.241999999999997</c:v>
                </c:pt>
                <c:pt idx="134">
                  <c:v>27.307250000000003</c:v>
                </c:pt>
                <c:pt idx="135">
                  <c:v>26.984500000000001</c:v>
                </c:pt>
                <c:pt idx="136">
                  <c:v>23.224124999999997</c:v>
                </c:pt>
                <c:pt idx="137">
                  <c:v>30.931499999999996</c:v>
                </c:pt>
                <c:pt idx="138">
                  <c:v>51.3705</c:v>
                </c:pt>
                <c:pt idx="139">
                  <c:v>33.573374999999999</c:v>
                </c:pt>
                <c:pt idx="140">
                  <c:v>28.501625000000001</c:v>
                </c:pt>
                <c:pt idx="141">
                  <c:v>22.609499999999997</c:v>
                </c:pt>
                <c:pt idx="142">
                  <c:v>21.126875000000002</c:v>
                </c:pt>
                <c:pt idx="143">
                  <c:v>21.068875000000002</c:v>
                </c:pt>
                <c:pt idx="144">
                  <c:v>16.182874999999999</c:v>
                </c:pt>
                <c:pt idx="145">
                  <c:v>18.696375</c:v>
                </c:pt>
                <c:pt idx="146">
                  <c:v>6.3580000000000005</c:v>
                </c:pt>
                <c:pt idx="147">
                  <c:v>17.567250000000001</c:v>
                </c:pt>
                <c:pt idx="148">
                  <c:v>22.409375000000001</c:v>
                </c:pt>
                <c:pt idx="149">
                  <c:v>28.019125000000003</c:v>
                </c:pt>
                <c:pt idx="150">
                  <c:v>24.346500000000002</c:v>
                </c:pt>
                <c:pt idx="151">
                  <c:v>36.743000000000002</c:v>
                </c:pt>
                <c:pt idx="152">
                  <c:v>39.048000000000002</c:v>
                </c:pt>
                <c:pt idx="153">
                  <c:v>19.367875000000002</c:v>
                </c:pt>
                <c:pt idx="154">
                  <c:v>38.381375000000006</c:v>
                </c:pt>
                <c:pt idx="155">
                  <c:v>33.976285714285716</c:v>
                </c:pt>
                <c:pt idx="156">
                  <c:v>29.533874999999998</c:v>
                </c:pt>
                <c:pt idx="157">
                  <c:v>33.229875</c:v>
                </c:pt>
                <c:pt idx="158">
                  <c:v>20.986874999999998</c:v>
                </c:pt>
                <c:pt idx="159">
                  <c:v>33.002249999999997</c:v>
                </c:pt>
                <c:pt idx="160">
                  <c:v>25.658374999999996</c:v>
                </c:pt>
                <c:pt idx="161">
                  <c:v>34.615875000000003</c:v>
                </c:pt>
                <c:pt idx="162">
                  <c:v>23.699249999999999</c:v>
                </c:pt>
              </c:numCache>
            </c:numRef>
          </c:xVal>
          <c:yVal>
            <c:numRef>
              <c:f>'Зрост ВВП до держ видатків'!$AS$2:$AS$164</c:f>
              <c:numCache>
                <c:formatCode>General</c:formatCode>
                <c:ptCount val="163"/>
                <c:pt idx="0">
                  <c:v>5.9147499999999997</c:v>
                </c:pt>
                <c:pt idx="1">
                  <c:v>4.3571249999999999</c:v>
                </c:pt>
                <c:pt idx="2">
                  <c:v>4.6676250000000001</c:v>
                </c:pt>
                <c:pt idx="3">
                  <c:v>3.4175000000000004</c:v>
                </c:pt>
                <c:pt idx="4">
                  <c:v>3.3877499999999996</c:v>
                </c:pt>
                <c:pt idx="5">
                  <c:v>2.3688750000000001</c:v>
                </c:pt>
                <c:pt idx="6">
                  <c:v>5.9581249999999999</c:v>
                </c:pt>
                <c:pt idx="7">
                  <c:v>5.8542500000000004</c:v>
                </c:pt>
                <c:pt idx="8">
                  <c:v>1.901125</c:v>
                </c:pt>
                <c:pt idx="9">
                  <c:v>7.7468750000000002</c:v>
                </c:pt>
                <c:pt idx="10">
                  <c:v>2.235125</c:v>
                </c:pt>
                <c:pt idx="11">
                  <c:v>5.7511250000000009</c:v>
                </c:pt>
                <c:pt idx="12">
                  <c:v>4.2220000000000004</c:v>
                </c:pt>
                <c:pt idx="13">
                  <c:v>8.0847499999999997</c:v>
                </c:pt>
                <c:pt idx="14">
                  <c:v>3.4180000000000001</c:v>
                </c:pt>
                <c:pt idx="15">
                  <c:v>4.6887499999999998</c:v>
                </c:pt>
                <c:pt idx="16">
                  <c:v>5.0920000000000005</c:v>
                </c:pt>
                <c:pt idx="17">
                  <c:v>3.5964999999999998</c:v>
                </c:pt>
                <c:pt idx="18">
                  <c:v>2.2269999999999999</c:v>
                </c:pt>
                <c:pt idx="19">
                  <c:v>5.6152499999999996</c:v>
                </c:pt>
                <c:pt idx="20">
                  <c:v>5.6511249999999995</c:v>
                </c:pt>
                <c:pt idx="21">
                  <c:v>2.8279999999999998</c:v>
                </c:pt>
                <c:pt idx="22">
                  <c:v>6.9078750000000007</c:v>
                </c:pt>
                <c:pt idx="23">
                  <c:v>3.6477500000000003</c:v>
                </c:pt>
                <c:pt idx="24">
                  <c:v>2.8087499999999999</c:v>
                </c:pt>
                <c:pt idx="25">
                  <c:v>1.276125</c:v>
                </c:pt>
                <c:pt idx="26">
                  <c:v>4.6877500000000003</c:v>
                </c:pt>
                <c:pt idx="27">
                  <c:v>10.510875</c:v>
                </c:pt>
                <c:pt idx="28">
                  <c:v>4.3330000000000002</c:v>
                </c:pt>
                <c:pt idx="29">
                  <c:v>2.1368750000000003</c:v>
                </c:pt>
                <c:pt idx="30">
                  <c:v>4.8803749999999999</c:v>
                </c:pt>
                <c:pt idx="31">
                  <c:v>4.5748750000000005</c:v>
                </c:pt>
                <c:pt idx="32">
                  <c:v>4.032</c:v>
                </c:pt>
                <c:pt idx="33">
                  <c:v>4.5487500000000001</c:v>
                </c:pt>
                <c:pt idx="34">
                  <c:v>2.9973749999999999</c:v>
                </c:pt>
                <c:pt idx="35">
                  <c:v>1.8903749999999999</c:v>
                </c:pt>
                <c:pt idx="36">
                  <c:v>3.0452500000000002</c:v>
                </c:pt>
                <c:pt idx="37">
                  <c:v>3.0648749999999998</c:v>
                </c:pt>
                <c:pt idx="38">
                  <c:v>4.0030000000000001</c:v>
                </c:pt>
                <c:pt idx="39">
                  <c:v>4.7227500000000004</c:v>
                </c:pt>
                <c:pt idx="40">
                  <c:v>2.7086250000000001</c:v>
                </c:pt>
                <c:pt idx="41">
                  <c:v>0.15412500000000001</c:v>
                </c:pt>
                <c:pt idx="42">
                  <c:v>7.9994999999999994</c:v>
                </c:pt>
                <c:pt idx="43">
                  <c:v>7.5733750000000004</c:v>
                </c:pt>
                <c:pt idx="44">
                  <c:v>1.6615</c:v>
                </c:pt>
                <c:pt idx="45">
                  <c:v>3.4796249999999995</c:v>
                </c:pt>
                <c:pt idx="46">
                  <c:v>2.1121250000000003</c:v>
                </c:pt>
                <c:pt idx="47">
                  <c:v>3.081</c:v>
                </c:pt>
                <c:pt idx="48">
                  <c:v>0.70200000000000007</c:v>
                </c:pt>
                <c:pt idx="49">
                  <c:v>7.5893749999999995</c:v>
                </c:pt>
                <c:pt idx="50">
                  <c:v>1.6519999999999999</c:v>
                </c:pt>
                <c:pt idx="51">
                  <c:v>5.0510000000000002</c:v>
                </c:pt>
                <c:pt idx="52">
                  <c:v>4.0874999999999995</c:v>
                </c:pt>
                <c:pt idx="53">
                  <c:v>3.9820000000000007</c:v>
                </c:pt>
                <c:pt idx="54">
                  <c:v>3.6777499999999996</c:v>
                </c:pt>
                <c:pt idx="55">
                  <c:v>2.7016249999999995</c:v>
                </c:pt>
                <c:pt idx="56">
                  <c:v>2.7280000000000002</c:v>
                </c:pt>
                <c:pt idx="57">
                  <c:v>1.647875</c:v>
                </c:pt>
                <c:pt idx="58">
                  <c:v>0.47662499999999997</c:v>
                </c:pt>
                <c:pt idx="59">
                  <c:v>5.2262500000000003</c:v>
                </c:pt>
                <c:pt idx="60">
                  <c:v>5.3153749999999995</c:v>
                </c:pt>
                <c:pt idx="61">
                  <c:v>3.7208749999999999</c:v>
                </c:pt>
                <c:pt idx="62">
                  <c:v>4.9817499999999999</c:v>
                </c:pt>
                <c:pt idx="63">
                  <c:v>7.1211249999999993</c:v>
                </c:pt>
                <c:pt idx="64">
                  <c:v>5.0588749999999996</c:v>
                </c:pt>
                <c:pt idx="65">
                  <c:v>5.5303750000000003</c:v>
                </c:pt>
                <c:pt idx="66">
                  <c:v>5.952375</c:v>
                </c:pt>
                <c:pt idx="67">
                  <c:v>3.9361250000000001</c:v>
                </c:pt>
                <c:pt idx="68">
                  <c:v>1.4853750000000001</c:v>
                </c:pt>
                <c:pt idx="69">
                  <c:v>1.615375</c:v>
                </c:pt>
                <c:pt idx="70">
                  <c:v>1.5170000000000001</c:v>
                </c:pt>
                <c:pt idx="71">
                  <c:v>6.556375000000001</c:v>
                </c:pt>
                <c:pt idx="72">
                  <c:v>10.162500000000001</c:v>
                </c:pt>
                <c:pt idx="73">
                  <c:v>3.8766249999999998</c:v>
                </c:pt>
                <c:pt idx="74">
                  <c:v>5.4096250000000001</c:v>
                </c:pt>
                <c:pt idx="75">
                  <c:v>7.450124999999999</c:v>
                </c:pt>
                <c:pt idx="76">
                  <c:v>4.5232500000000009</c:v>
                </c:pt>
                <c:pt idx="77">
                  <c:v>6.7872500000000002</c:v>
                </c:pt>
                <c:pt idx="78">
                  <c:v>8.6029999999999998</c:v>
                </c:pt>
                <c:pt idx="79">
                  <c:v>3.6070000000000002</c:v>
                </c:pt>
                <c:pt idx="80">
                  <c:v>3.6878750000000009</c:v>
                </c:pt>
                <c:pt idx="81">
                  <c:v>5.3948749999999999</c:v>
                </c:pt>
                <c:pt idx="82">
                  <c:v>7.6359999999999992</c:v>
                </c:pt>
                <c:pt idx="83">
                  <c:v>4.41275</c:v>
                </c:pt>
                <c:pt idx="84">
                  <c:v>3.7057500000000001</c:v>
                </c:pt>
                <c:pt idx="85">
                  <c:v>2.93675</c:v>
                </c:pt>
                <c:pt idx="86">
                  <c:v>5.5026250000000001</c:v>
                </c:pt>
                <c:pt idx="87">
                  <c:v>7.802624999999999</c:v>
                </c:pt>
                <c:pt idx="88">
                  <c:v>4.8058750000000003</c:v>
                </c:pt>
                <c:pt idx="89">
                  <c:v>2.3108571428571429</c:v>
                </c:pt>
                <c:pt idx="90">
                  <c:v>5.5782499999999997</c:v>
                </c:pt>
                <c:pt idx="91">
                  <c:v>4.2726249999999997</c:v>
                </c:pt>
                <c:pt idx="92">
                  <c:v>2.7155</c:v>
                </c:pt>
                <c:pt idx="93">
                  <c:v>5.6661250000000001</c:v>
                </c:pt>
                <c:pt idx="94">
                  <c:v>6.5388750000000009</c:v>
                </c:pt>
                <c:pt idx="95">
                  <c:v>4.7714285714285722</c:v>
                </c:pt>
                <c:pt idx="96">
                  <c:v>4.6281249999999998</c:v>
                </c:pt>
                <c:pt idx="97">
                  <c:v>7.894750000000001</c:v>
                </c:pt>
                <c:pt idx="98">
                  <c:v>5.1884999999999994</c:v>
                </c:pt>
                <c:pt idx="99">
                  <c:v>2.2955000000000001</c:v>
                </c:pt>
                <c:pt idx="100">
                  <c:v>3.7382499999999999</c:v>
                </c:pt>
                <c:pt idx="101">
                  <c:v>3.6715000000000004</c:v>
                </c:pt>
                <c:pt idx="102">
                  <c:v>4.3016249999999996</c:v>
                </c:pt>
                <c:pt idx="103">
                  <c:v>8.5473749999999988</c:v>
                </c:pt>
                <c:pt idx="104">
                  <c:v>2.4446249999999998</c:v>
                </c:pt>
                <c:pt idx="105">
                  <c:v>2.6087500000000006</c:v>
                </c:pt>
                <c:pt idx="106">
                  <c:v>5.1883749999999997</c:v>
                </c:pt>
                <c:pt idx="107">
                  <c:v>2.2427142857142859</c:v>
                </c:pt>
                <c:pt idx="108">
                  <c:v>5.6347500000000004</c:v>
                </c:pt>
                <c:pt idx="109">
                  <c:v>2.2295000000000003</c:v>
                </c:pt>
                <c:pt idx="110">
                  <c:v>2.1963750000000002</c:v>
                </c:pt>
                <c:pt idx="111">
                  <c:v>5.0277499999999993</c:v>
                </c:pt>
                <c:pt idx="112">
                  <c:v>4.9071249999999997</c:v>
                </c:pt>
                <c:pt idx="113">
                  <c:v>4.0684999999999993</c:v>
                </c:pt>
                <c:pt idx="114">
                  <c:v>1.5237500000000002</c:v>
                </c:pt>
                <c:pt idx="115">
                  <c:v>4.0826249999999993</c:v>
                </c:pt>
                <c:pt idx="116">
                  <c:v>5.8339999999999996</c:v>
                </c:pt>
                <c:pt idx="117">
                  <c:v>7.1701249999999987</c:v>
                </c:pt>
                <c:pt idx="118">
                  <c:v>8.0068750000000009</c:v>
                </c:pt>
                <c:pt idx="119">
                  <c:v>4.554125</c:v>
                </c:pt>
                <c:pt idx="120">
                  <c:v>3.7346250000000003</c:v>
                </c:pt>
                <c:pt idx="121">
                  <c:v>4.1308750000000005</c:v>
                </c:pt>
                <c:pt idx="122">
                  <c:v>5.1592499999999992</c:v>
                </c:pt>
                <c:pt idx="123">
                  <c:v>4.2512499999999998</c:v>
                </c:pt>
                <c:pt idx="124">
                  <c:v>5.894750000000001</c:v>
                </c:pt>
                <c:pt idx="125">
                  <c:v>2.911</c:v>
                </c:pt>
                <c:pt idx="126">
                  <c:v>6.4503750000000002</c:v>
                </c:pt>
                <c:pt idx="127">
                  <c:v>5.6727499999999997</c:v>
                </c:pt>
                <c:pt idx="128">
                  <c:v>4.3417500000000002</c:v>
                </c:pt>
                <c:pt idx="129">
                  <c:v>1.6016250000000003</c:v>
                </c:pt>
                <c:pt idx="130">
                  <c:v>4.2878749999999997</c:v>
                </c:pt>
                <c:pt idx="131">
                  <c:v>3.7444999999999995</c:v>
                </c:pt>
                <c:pt idx="132">
                  <c:v>4.60825</c:v>
                </c:pt>
                <c:pt idx="133">
                  <c:v>3.824125</c:v>
                </c:pt>
                <c:pt idx="134">
                  <c:v>1.6988750000000001</c:v>
                </c:pt>
                <c:pt idx="135">
                  <c:v>4.22525</c:v>
                </c:pt>
                <c:pt idx="136">
                  <c:v>4.728625000000001</c:v>
                </c:pt>
                <c:pt idx="137">
                  <c:v>2.4238750000000002</c:v>
                </c:pt>
                <c:pt idx="138">
                  <c:v>3.2487499999999998</c:v>
                </c:pt>
                <c:pt idx="139">
                  <c:v>2.4747500000000002</c:v>
                </c:pt>
                <c:pt idx="140">
                  <c:v>4.2092499999999999</c:v>
                </c:pt>
                <c:pt idx="141">
                  <c:v>4.8648750000000005</c:v>
                </c:pt>
                <c:pt idx="142">
                  <c:v>8.7375000000000007</c:v>
                </c:pt>
                <c:pt idx="143">
                  <c:v>5.0573749999999995</c:v>
                </c:pt>
                <c:pt idx="144">
                  <c:v>2.0569999999999999</c:v>
                </c:pt>
                <c:pt idx="145">
                  <c:v>3.2204999999999999</c:v>
                </c:pt>
                <c:pt idx="146">
                  <c:v>2.8405714285714287</c:v>
                </c:pt>
                <c:pt idx="147">
                  <c:v>1.3851249999999999</c:v>
                </c:pt>
                <c:pt idx="148">
                  <c:v>0.753</c:v>
                </c:pt>
                <c:pt idx="149">
                  <c:v>8.2785000000000011</c:v>
                </c:pt>
                <c:pt idx="150">
                  <c:v>4.7731250000000003</c:v>
                </c:pt>
                <c:pt idx="151">
                  <c:v>5.2291249999999998</c:v>
                </c:pt>
                <c:pt idx="152">
                  <c:v>7.5836249999999996</c:v>
                </c:pt>
                <c:pt idx="153">
                  <c:v>6.6068750000000005</c:v>
                </c:pt>
                <c:pt idx="154">
                  <c:v>3.0056249999999998</c:v>
                </c:pt>
                <c:pt idx="155">
                  <c:v>2.6545000000000001</c:v>
                </c:pt>
                <c:pt idx="156">
                  <c:v>1.5157499999999999</c:v>
                </c:pt>
                <c:pt idx="157">
                  <c:v>5.95</c:v>
                </c:pt>
                <c:pt idx="158">
                  <c:v>3.0679999999999996</c:v>
                </c:pt>
                <c:pt idx="159">
                  <c:v>4.7126249999999992</c:v>
                </c:pt>
                <c:pt idx="160">
                  <c:v>7.1932499999999999</c:v>
                </c:pt>
                <c:pt idx="161">
                  <c:v>4.217625</c:v>
                </c:pt>
                <c:pt idx="162">
                  <c:v>6.3583750000000006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21552"/>
        <c:axId val="213726448"/>
      </c:scatterChart>
      <c:valAx>
        <c:axId val="21372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26448"/>
        <c:crosses val="autoZero"/>
        <c:crossBetween val="midCat"/>
      </c:valAx>
      <c:valAx>
        <c:axId val="21372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2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0980035628076656"/>
          <c:y val="4.9566294919454842E-2"/>
        </c:manualLayout>
      </c:layout>
      <c:overlay val="1"/>
      <c:spPr>
        <a:solidFill>
          <a:sysClr val="window" lastClr="FFFFFF"/>
        </a:solidFill>
        <a:ln w="6350"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Якість регулювання</c:v>
          </c:tx>
          <c:invertIfNegative val="0"/>
          <c:dPt>
            <c:idx val="148"/>
            <c:invertIfNegative val="0"/>
            <c:bubble3D val="0"/>
            <c:spPr>
              <a:ln w="12700" cap="flat" cmpd="sng">
                <a:noFill/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15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cat>
            <c:strRef>
              <c:f>'Інститут спроможність '!$E$2:$E$211</c:f>
              <c:strCache>
                <c:ptCount val="210"/>
                <c:pt idx="0">
                  <c:v>Сінгапур</c:v>
                </c:pt>
                <c:pt idx="1">
                  <c:v>Гонконг</c:v>
                </c:pt>
                <c:pt idx="2">
                  <c:v>Швеція</c:v>
                </c:pt>
                <c:pt idx="3">
                  <c:v>Фінляндія</c:v>
                </c:pt>
                <c:pt idx="4">
                  <c:v>Нова Зеландія</c:v>
                </c:pt>
                <c:pt idx="5">
                  <c:v>Данія</c:v>
                </c:pt>
                <c:pt idx="6">
                  <c:v>Австралія</c:v>
                </c:pt>
                <c:pt idx="7">
                  <c:v>Нідерланди</c:v>
                </c:pt>
                <c:pt idx="8">
                  <c:v>Велика Британія</c:v>
                </c:pt>
                <c:pt idx="9">
                  <c:v>Люксембург</c:v>
                </c:pt>
                <c:pt idx="10">
                  <c:v>Канада</c:v>
                </c:pt>
                <c:pt idx="11">
                  <c:v>Норвегія</c:v>
                </c:pt>
                <c:pt idx="12">
                  <c:v>Швейцарія</c:v>
                </c:pt>
                <c:pt idx="13">
                  <c:v>Ірландія</c:v>
                </c:pt>
                <c:pt idx="14">
                  <c:v>Ліхтенштейн</c:v>
                </c:pt>
                <c:pt idx="15">
                  <c:v>Німеччина</c:v>
                </c:pt>
                <c:pt idx="16">
                  <c:v>Андорра</c:v>
                </c:pt>
                <c:pt idx="17">
                  <c:v>Чілі</c:v>
                </c:pt>
                <c:pt idx="18">
                  <c:v>Австрія</c:v>
                </c:pt>
                <c:pt idx="19">
                  <c:v>Аруба</c:v>
                </c:pt>
                <c:pt idx="20">
                  <c:v>Естонія</c:v>
                </c:pt>
                <c:pt idx="21">
                  <c:v>Ґренландія</c:v>
                </c:pt>
                <c:pt idx="22">
                  <c:v>Макао, Китай</c:v>
                </c:pt>
                <c:pt idx="23">
                  <c:v>Ангілья</c:v>
                </c:pt>
                <c:pt idx="24">
                  <c:v>Бермудські острови</c:v>
                </c:pt>
                <c:pt idx="25">
                  <c:v>Французька Гвіана</c:v>
                </c:pt>
                <c:pt idx="26">
                  <c:v>Бельгія</c:v>
                </c:pt>
                <c:pt idx="27">
                  <c:v>Мальта</c:v>
                </c:pt>
                <c:pt idx="28">
                  <c:v>США</c:v>
                </c:pt>
                <c:pt idx="29">
                  <c:v>Нормандські острови</c:v>
                </c:pt>
                <c:pt idx="30">
                  <c:v>Ізраїль</c:v>
                </c:pt>
                <c:pt idx="31">
                  <c:v>Франція</c:v>
                </c:pt>
                <c:pt idx="32">
                  <c:v>Тайвань, Китай</c:v>
                </c:pt>
                <c:pt idx="33">
                  <c:v>Литва</c:v>
                </c:pt>
                <c:pt idx="34">
                  <c:v>Кайманові острови</c:v>
                </c:pt>
                <c:pt idx="35">
                  <c:v>Японія</c:v>
                </c:pt>
                <c:pt idx="36">
                  <c:v>Бруней</c:v>
                </c:pt>
                <c:pt idx="37">
                  <c:v>Ісландія</c:v>
                </c:pt>
                <c:pt idx="38">
                  <c:v>Чехія</c:v>
                </c:pt>
                <c:pt idx="39">
                  <c:v>Реюньйон</c:v>
                </c:pt>
                <c:pt idx="40">
                  <c:v>Польща</c:v>
                </c:pt>
                <c:pt idx="41">
                  <c:v>Латвія</c:v>
                </c:pt>
                <c:pt idx="42">
                  <c:v>Корейська Народно-Демократична Республіка</c:v>
                </c:pt>
                <c:pt idx="43">
                  <c:v>Маврикій</c:v>
                </c:pt>
                <c:pt idx="44">
                  <c:v>Іспанія</c:v>
                </c:pt>
                <c:pt idx="45">
                  <c:v>Словаччина</c:v>
                </c:pt>
                <c:pt idx="46">
                  <c:v>Кіпр</c:v>
                </c:pt>
                <c:pt idx="47">
                  <c:v>Угорщина</c:v>
                </c:pt>
                <c:pt idx="48">
                  <c:v>Пуерто-Рико</c:v>
                </c:pt>
                <c:pt idx="49">
                  <c:v>Мартиніка</c:v>
                </c:pt>
                <c:pt idx="50">
                  <c:v>Антильські острови</c:v>
                </c:pt>
                <c:pt idx="51">
                  <c:v>Португалія</c:v>
                </c:pt>
                <c:pt idx="52">
                  <c:v>ОАЕ</c:v>
                </c:pt>
                <c:pt idx="53">
                  <c:v>Італія</c:v>
                </c:pt>
                <c:pt idx="54">
                  <c:v>Катар</c:v>
                </c:pt>
                <c:pt idx="55">
                  <c:v>Грузія</c:v>
                </c:pt>
                <c:pt idx="56">
                  <c:v>Ботсвана</c:v>
                </c:pt>
                <c:pt idx="57">
                  <c:v>Греція</c:v>
                </c:pt>
                <c:pt idx="58">
                  <c:v>Малайзія</c:v>
                </c:pt>
                <c:pt idx="59">
                  <c:v>Словенія</c:v>
                </c:pt>
                <c:pt idx="60">
                  <c:v>Бахрейн</c:v>
                </c:pt>
                <c:pt idx="61">
                  <c:v>Антигуа і Барбуда</c:v>
                </c:pt>
                <c:pt idx="62">
                  <c:v>Гуам</c:v>
                </c:pt>
                <c:pt idx="63">
                  <c:v>Віргінські острови (США)</c:v>
                </c:pt>
                <c:pt idx="64">
                  <c:v>Румунія</c:v>
                </c:pt>
                <c:pt idx="65">
                  <c:v>Коста-Рика</c:v>
                </c:pt>
                <c:pt idx="66">
                  <c:v>Уругвай</c:v>
                </c:pt>
                <c:pt idx="67">
                  <c:v>Болгарія</c:v>
                </c:pt>
                <c:pt idx="68">
                  <c:v>Оман</c:v>
                </c:pt>
                <c:pt idx="69">
                  <c:v>Мексика</c:v>
                </c:pt>
                <c:pt idx="70">
                  <c:v>Перу</c:v>
                </c:pt>
                <c:pt idx="71">
                  <c:v>Хорватія</c:v>
                </c:pt>
                <c:pt idx="72">
                  <c:v>Барбадос</c:v>
                </c:pt>
                <c:pt idx="73">
                  <c:v>Туреччина</c:v>
                </c:pt>
                <c:pt idx="74">
                  <c:v>Сент-Люсія</c:v>
                </c:pt>
                <c:pt idx="75">
                  <c:v>Південна Африка</c:v>
                </c:pt>
                <c:pt idx="76">
                  <c:v>Сент-Кіттс і Невіс</c:v>
                </c:pt>
                <c:pt idx="77">
                  <c:v>Колумбія</c:v>
                </c:pt>
                <c:pt idx="78">
                  <c:v>Панама</c:v>
                </c:pt>
                <c:pt idx="79">
                  <c:v>Американське Самоа</c:v>
                </c:pt>
                <c:pt idx="80">
                  <c:v>Гренада</c:v>
                </c:pt>
                <c:pt idx="81">
                  <c:v>Македонія</c:v>
                </c:pt>
                <c:pt idx="82">
                  <c:v>Сент-Вінсент і Гренадини</c:v>
                </c:pt>
                <c:pt idx="83">
                  <c:v>Сальвадор</c:v>
                </c:pt>
                <c:pt idx="84">
                  <c:v>Домініка</c:v>
                </c:pt>
                <c:pt idx="85">
                  <c:v>Тринідад і Тобаго</c:v>
                </c:pt>
                <c:pt idx="86">
                  <c:v>Вірменія</c:v>
                </c:pt>
                <c:pt idx="87">
                  <c:v>Ямайка</c:v>
                </c:pt>
                <c:pt idx="88">
                  <c:v>Таїланд</c:v>
                </c:pt>
                <c:pt idx="89">
                  <c:v>Албанія</c:v>
                </c:pt>
                <c:pt idx="90">
                  <c:v>Багамські Острови</c:v>
                </c:pt>
                <c:pt idx="91">
                  <c:v>Західний берег ріки Йордан</c:v>
                </c:pt>
                <c:pt idx="92">
                  <c:v>Йорданія</c:v>
                </c:pt>
                <c:pt idx="93">
                  <c:v>Гана</c:v>
                </c:pt>
                <c:pt idx="94">
                  <c:v>Саудівська Аравія</c:v>
                </c:pt>
                <c:pt idx="95">
                  <c:v>Бразилія</c:v>
                </c:pt>
                <c:pt idx="96">
                  <c:v>Намібія</c:v>
                </c:pt>
                <c:pt idx="97">
                  <c:v>Чорногорія</c:v>
                </c:pt>
                <c:pt idx="98">
                  <c:v>Руанда</c:v>
                </c:pt>
                <c:pt idx="99">
                  <c:v>Косово</c:v>
                </c:pt>
                <c:pt idx="100">
                  <c:v>Сенегал</c:v>
                </c:pt>
                <c:pt idx="101">
                  <c:v>Філіппіни</c:v>
                </c:pt>
                <c:pt idx="102">
                  <c:v>Сербія</c:v>
                </c:pt>
                <c:pt idx="103">
                  <c:v>Боснія і Герцеговина</c:v>
                </c:pt>
                <c:pt idx="104">
                  <c:v>Кувейт</c:v>
                </c:pt>
                <c:pt idx="105">
                  <c:v>Ліван</c:v>
                </c:pt>
                <c:pt idx="106">
                  <c:v>Молдова</c:v>
                </c:pt>
                <c:pt idx="107">
                  <c:v>Домініканська Республіка</c:v>
                </c:pt>
                <c:pt idx="108">
                  <c:v>Кабо-Верде</c:v>
                </c:pt>
                <c:pt idx="109">
                  <c:v>Шрі Ланка</c:v>
                </c:pt>
                <c:pt idx="110">
                  <c:v>Буркіна-Фасо</c:v>
                </c:pt>
                <c:pt idx="111">
                  <c:v>Марокко</c:v>
                </c:pt>
                <c:pt idx="112">
                  <c:v>Індонезія</c:v>
                </c:pt>
                <c:pt idx="113">
                  <c:v>Гондурас</c:v>
                </c:pt>
                <c:pt idx="114">
                  <c:v>Гватемала</c:v>
                </c:pt>
                <c:pt idx="115">
                  <c:v>Самоа</c:v>
                </c:pt>
                <c:pt idx="116">
                  <c:v>Уганда</c:v>
                </c:pt>
                <c:pt idx="117">
                  <c:v>Монголія</c:v>
                </c:pt>
                <c:pt idx="118">
                  <c:v>Сейшельські Острови</c:v>
                </c:pt>
                <c:pt idx="119">
                  <c:v>Нікарагуа</c:v>
                </c:pt>
                <c:pt idx="120">
                  <c:v>Китай</c:v>
                </c:pt>
                <c:pt idx="121">
                  <c:v>Парагвай</c:v>
                </c:pt>
                <c:pt idx="122">
                  <c:v>Киргизстан</c:v>
                </c:pt>
                <c:pt idx="123">
                  <c:v>Суринам</c:v>
                </c:pt>
                <c:pt idx="124">
                  <c:v>Танзанія</c:v>
                </c:pt>
                <c:pt idx="125">
                  <c:v>Туніс</c:v>
                </c:pt>
                <c:pt idx="126">
                  <c:v>Лесото</c:v>
                </c:pt>
                <c:pt idx="127">
                  <c:v>Камбоджа</c:v>
                </c:pt>
                <c:pt idx="128">
                  <c:v>Кенія</c:v>
                </c:pt>
                <c:pt idx="129">
                  <c:v>Свазіленд</c:v>
                </c:pt>
                <c:pt idx="130">
                  <c:v>Гамбія</c:v>
                </c:pt>
                <c:pt idx="131">
                  <c:v>Росія</c:v>
                </c:pt>
                <c:pt idx="132">
                  <c:v>Казахстан</c:v>
                </c:pt>
                <c:pt idx="133">
                  <c:v>Мальдіви</c:v>
                </c:pt>
                <c:pt idx="134">
                  <c:v>Мозамбік</c:v>
                </c:pt>
                <c:pt idx="135">
                  <c:v>Бенін</c:v>
                </c:pt>
                <c:pt idx="136">
                  <c:v>Азербайджан</c:v>
                </c:pt>
                <c:pt idx="137">
                  <c:v>Замбія</c:v>
                </c:pt>
                <c:pt idx="138">
                  <c:v>Індія</c:v>
                </c:pt>
                <c:pt idx="139">
                  <c:v>Беліз</c:v>
                </c:pt>
                <c:pt idx="140">
                  <c:v>Малі</c:v>
                </c:pt>
                <c:pt idx="141">
                  <c:v>Папуа Нова Гвінея</c:v>
                </c:pt>
                <c:pt idx="142">
                  <c:v>Джибуті</c:v>
                </c:pt>
                <c:pt idx="143">
                  <c:v>Вануату</c:v>
                </c:pt>
                <c:pt idx="144">
                  <c:v>Габон</c:v>
                </c:pt>
                <c:pt idx="145">
                  <c:v>Фіджі</c:v>
                </c:pt>
                <c:pt idx="146">
                  <c:v>Тонга</c:v>
                </c:pt>
                <c:pt idx="147">
                  <c:v>Нігер</c:v>
                </c:pt>
                <c:pt idx="148">
                  <c:v>Гайана</c:v>
                </c:pt>
                <c:pt idx="149">
                  <c:v>Україна</c:v>
                </c:pt>
                <c:pt idx="150">
                  <c:v>В'єтнам</c:v>
                </c:pt>
                <c:pt idx="151">
                  <c:v>Мадагаскар</c:v>
                </c:pt>
                <c:pt idx="152">
                  <c:v>Малаві</c:v>
                </c:pt>
                <c:pt idx="153">
                  <c:v>Сьєрра-Леоне</c:v>
                </c:pt>
                <c:pt idx="154">
                  <c:v>Єгипет</c:v>
                </c:pt>
                <c:pt idx="155">
                  <c:v>Мавританія</c:v>
                </c:pt>
                <c:pt idx="156">
                  <c:v>Нігерія</c:v>
                </c:pt>
                <c:pt idx="157">
                  <c:v>Пакістан</c:v>
                </c:pt>
                <c:pt idx="158">
                  <c:v>Кот-д'Івуар</c:v>
                </c:pt>
                <c:pt idx="159">
                  <c:v>Ємен</c:v>
                </c:pt>
                <c:pt idx="160">
                  <c:v>Болівія</c:v>
                </c:pt>
                <c:pt idx="161">
                  <c:v>Сан-Томе і Принсіпі</c:v>
                </c:pt>
                <c:pt idx="162">
                  <c:v>Лаос</c:v>
                </c:pt>
                <c:pt idx="163">
                  <c:v>Непал</c:v>
                </c:pt>
                <c:pt idx="164">
                  <c:v>Бурунді</c:v>
                </c:pt>
                <c:pt idx="165">
                  <c:v>Ліберія</c:v>
                </c:pt>
                <c:pt idx="166">
                  <c:v>Бангладеш</c:v>
                </c:pt>
                <c:pt idx="167">
                  <c:v>Камерун</c:v>
                </c:pt>
                <c:pt idx="168">
                  <c:v>Еквадор</c:v>
                </c:pt>
                <c:pt idx="169">
                  <c:v>Гаїті</c:v>
                </c:pt>
                <c:pt idx="170">
                  <c:v>Того</c:v>
                </c:pt>
                <c:pt idx="171">
                  <c:v>Мікронезія</c:v>
                </c:pt>
                <c:pt idx="172">
                  <c:v>Аргентина</c:v>
                </c:pt>
                <c:pt idx="173">
                  <c:v>Східний Тимор</c:v>
                </c:pt>
                <c:pt idx="174">
                  <c:v>Палау</c:v>
                </c:pt>
                <c:pt idx="175">
                  <c:v>Гвінея</c:v>
                </c:pt>
                <c:pt idx="176">
                  <c:v>Чад</c:v>
                </c:pt>
                <c:pt idx="177">
                  <c:v>Ангола</c:v>
                </c:pt>
                <c:pt idx="178">
                  <c:v>Таджикистан</c:v>
                </c:pt>
                <c:pt idx="179">
                  <c:v>Білорусь</c:v>
                </c:pt>
                <c:pt idx="180">
                  <c:v>Бутан</c:v>
                </c:pt>
                <c:pt idx="181">
                  <c:v>Маршаллові острови</c:v>
                </c:pt>
                <c:pt idx="182">
                  <c:v>Центральноафриканська Республіка</c:v>
                </c:pt>
                <c:pt idx="183">
                  <c:v>Соломонові Острови</c:v>
                </c:pt>
                <c:pt idx="184">
                  <c:v>Ефіопія</c:v>
                </c:pt>
                <c:pt idx="185">
                  <c:v>Алжир</c:v>
                </c:pt>
                <c:pt idx="186">
                  <c:v>Афганістан</c:v>
                </c:pt>
                <c:pt idx="187">
                  <c:v>Ірак</c:v>
                </c:pt>
                <c:pt idx="188">
                  <c:v>Коморські Острови</c:v>
                </c:pt>
                <c:pt idx="189">
                  <c:v>Демократична Республіка Конго</c:v>
                </c:pt>
                <c:pt idx="190">
                  <c:v>Гвінея-Бісау</c:v>
                </c:pt>
                <c:pt idx="191">
                  <c:v>Тувалу</c:v>
                </c:pt>
                <c:pt idx="192">
                  <c:v>Республіка Конго</c:v>
                </c:pt>
                <c:pt idx="193">
                  <c:v>Кірибаті</c:v>
                </c:pt>
                <c:pt idx="194">
                  <c:v>Науру</c:v>
                </c:pt>
                <c:pt idx="195">
                  <c:v>Екваторіальна Гвінея</c:v>
                </c:pt>
                <c:pt idx="196">
                  <c:v>Судан</c:v>
                </c:pt>
                <c:pt idx="197">
                  <c:v>Іран</c:v>
                </c:pt>
                <c:pt idx="198">
                  <c:v>М'янма</c:v>
                </c:pt>
                <c:pt idx="199">
                  <c:v>Південний Судан</c:v>
                </c:pt>
                <c:pt idx="200">
                  <c:v>Сирія</c:v>
                </c:pt>
                <c:pt idx="201">
                  <c:v>Куба</c:v>
                </c:pt>
                <c:pt idx="202">
                  <c:v>Узбекистан</c:v>
                </c:pt>
                <c:pt idx="203">
                  <c:v>Венесуела</c:v>
                </c:pt>
                <c:pt idx="204">
                  <c:v>Зімбабве</c:v>
                </c:pt>
                <c:pt idx="205">
                  <c:v>Лівія</c:v>
                </c:pt>
                <c:pt idx="206">
                  <c:v>Туркменістан</c:v>
                </c:pt>
                <c:pt idx="207">
                  <c:v>Сомалі</c:v>
                </c:pt>
                <c:pt idx="208">
                  <c:v>Еритрея</c:v>
                </c:pt>
                <c:pt idx="209">
                  <c:v>Корейська Народно-Демократична Республіка</c:v>
                </c:pt>
              </c:strCache>
            </c:strRef>
          </c:cat>
          <c:val>
            <c:numRef>
              <c:f>'Інститут спроможність '!$F$2:$F$211</c:f>
              <c:numCache>
                <c:formatCode>0.00</c:formatCode>
                <c:ptCount val="210"/>
                <c:pt idx="0">
                  <c:v>100</c:v>
                </c:pt>
                <c:pt idx="1">
                  <c:v>99.521530151367188</c:v>
                </c:pt>
                <c:pt idx="2">
                  <c:v>99.043060302734375</c:v>
                </c:pt>
                <c:pt idx="3">
                  <c:v>98.564590454101563</c:v>
                </c:pt>
                <c:pt idx="4">
                  <c:v>98.08612060546875</c:v>
                </c:pt>
                <c:pt idx="5">
                  <c:v>97.607658386230469</c:v>
                </c:pt>
                <c:pt idx="6">
                  <c:v>97.129188537597656</c:v>
                </c:pt>
                <c:pt idx="7">
                  <c:v>96.650718688964844</c:v>
                </c:pt>
                <c:pt idx="8">
                  <c:v>96.172248840332031</c:v>
                </c:pt>
                <c:pt idx="9">
                  <c:v>95.693778991699219</c:v>
                </c:pt>
                <c:pt idx="10">
                  <c:v>95.215309143066406</c:v>
                </c:pt>
                <c:pt idx="11">
                  <c:v>94.736839294433594</c:v>
                </c:pt>
                <c:pt idx="12">
                  <c:v>94.258369445800781</c:v>
                </c:pt>
                <c:pt idx="13">
                  <c:v>93.7799072265625</c:v>
                </c:pt>
                <c:pt idx="14">
                  <c:v>93.301437377929688</c:v>
                </c:pt>
                <c:pt idx="15">
                  <c:v>92.822967529296875</c:v>
                </c:pt>
                <c:pt idx="16">
                  <c:v>92.344497680664063</c:v>
                </c:pt>
                <c:pt idx="17">
                  <c:v>91.86602783203125</c:v>
                </c:pt>
                <c:pt idx="18">
                  <c:v>91.387557983398438</c:v>
                </c:pt>
                <c:pt idx="19">
                  <c:v>90.909088134765625</c:v>
                </c:pt>
                <c:pt idx="20">
                  <c:v>90.430618286132813</c:v>
                </c:pt>
                <c:pt idx="21">
                  <c:v>89.952156066894531</c:v>
                </c:pt>
                <c:pt idx="22">
                  <c:v>89.473686218261719</c:v>
                </c:pt>
                <c:pt idx="23">
                  <c:v>88.995216369628906</c:v>
                </c:pt>
                <c:pt idx="24">
                  <c:v>88.995216369628906</c:v>
                </c:pt>
                <c:pt idx="25">
                  <c:v>88.038276672363281</c:v>
                </c:pt>
                <c:pt idx="26">
                  <c:v>87.559806823730469</c:v>
                </c:pt>
                <c:pt idx="27">
                  <c:v>87.081336975097656</c:v>
                </c:pt>
                <c:pt idx="28">
                  <c:v>86.602867126464844</c:v>
                </c:pt>
                <c:pt idx="29">
                  <c:v>86.124404907226563</c:v>
                </c:pt>
                <c:pt idx="30">
                  <c:v>85.64593505859375</c:v>
                </c:pt>
                <c:pt idx="31">
                  <c:v>85.167465209960938</c:v>
                </c:pt>
                <c:pt idx="32">
                  <c:v>84.688995361328125</c:v>
                </c:pt>
                <c:pt idx="33">
                  <c:v>84.210525512695312</c:v>
                </c:pt>
                <c:pt idx="34">
                  <c:v>83.7320556640625</c:v>
                </c:pt>
                <c:pt idx="35">
                  <c:v>83.253585815429687</c:v>
                </c:pt>
                <c:pt idx="36">
                  <c:v>82.775115966796875</c:v>
                </c:pt>
                <c:pt idx="37">
                  <c:v>82.296653747558594</c:v>
                </c:pt>
                <c:pt idx="38">
                  <c:v>81.818183898925781</c:v>
                </c:pt>
                <c:pt idx="39">
                  <c:v>81.339714050292969</c:v>
                </c:pt>
                <c:pt idx="40">
                  <c:v>80.861244201660156</c:v>
                </c:pt>
                <c:pt idx="41">
                  <c:v>80.382774353027344</c:v>
                </c:pt>
                <c:pt idx="42">
                  <c:v>79.904304504394531</c:v>
                </c:pt>
                <c:pt idx="43">
                  <c:v>79.425834655761719</c:v>
                </c:pt>
                <c:pt idx="44">
                  <c:v>78.947364807128906</c:v>
                </c:pt>
                <c:pt idx="45">
                  <c:v>78.468902587890625</c:v>
                </c:pt>
                <c:pt idx="46">
                  <c:v>77.990432739257813</c:v>
                </c:pt>
                <c:pt idx="47">
                  <c:v>77.511962890625</c:v>
                </c:pt>
                <c:pt idx="48">
                  <c:v>77.033493041992188</c:v>
                </c:pt>
                <c:pt idx="49">
                  <c:v>76.555023193359375</c:v>
                </c:pt>
                <c:pt idx="50">
                  <c:v>76.555023193359375</c:v>
                </c:pt>
                <c:pt idx="51">
                  <c:v>75.59808349609375</c:v>
                </c:pt>
                <c:pt idx="52">
                  <c:v>75.119613647460938</c:v>
                </c:pt>
                <c:pt idx="53">
                  <c:v>74.641151428222656</c:v>
                </c:pt>
                <c:pt idx="54">
                  <c:v>74.162681579589844</c:v>
                </c:pt>
                <c:pt idx="55">
                  <c:v>73.684211730957031</c:v>
                </c:pt>
                <c:pt idx="56">
                  <c:v>73.205741882324219</c:v>
                </c:pt>
                <c:pt idx="57">
                  <c:v>72.727272033691406</c:v>
                </c:pt>
                <c:pt idx="58">
                  <c:v>72.248802185058594</c:v>
                </c:pt>
                <c:pt idx="59">
                  <c:v>71.770332336425781</c:v>
                </c:pt>
                <c:pt idx="60">
                  <c:v>71.291862487792969</c:v>
                </c:pt>
                <c:pt idx="61">
                  <c:v>70.813400268554687</c:v>
                </c:pt>
                <c:pt idx="62">
                  <c:v>70.813400268554687</c:v>
                </c:pt>
                <c:pt idx="63">
                  <c:v>70.813400268554687</c:v>
                </c:pt>
                <c:pt idx="64">
                  <c:v>69.37799072265625</c:v>
                </c:pt>
                <c:pt idx="65">
                  <c:v>68.899520874023438</c:v>
                </c:pt>
                <c:pt idx="66">
                  <c:v>68.421051025390625</c:v>
                </c:pt>
                <c:pt idx="67">
                  <c:v>67.942581176757813</c:v>
                </c:pt>
                <c:pt idx="68">
                  <c:v>67.464111328125</c:v>
                </c:pt>
                <c:pt idx="69">
                  <c:v>66.985649108886719</c:v>
                </c:pt>
                <c:pt idx="70">
                  <c:v>66.507179260253906</c:v>
                </c:pt>
                <c:pt idx="71">
                  <c:v>66.028709411621094</c:v>
                </c:pt>
                <c:pt idx="72">
                  <c:v>65.550239562988281</c:v>
                </c:pt>
                <c:pt idx="73">
                  <c:v>65.071769714355469</c:v>
                </c:pt>
                <c:pt idx="74">
                  <c:v>64.593299865722656</c:v>
                </c:pt>
                <c:pt idx="75">
                  <c:v>64.114830017089844</c:v>
                </c:pt>
                <c:pt idx="76">
                  <c:v>63.636363983154297</c:v>
                </c:pt>
                <c:pt idx="77">
                  <c:v>63.157894134521484</c:v>
                </c:pt>
                <c:pt idx="78">
                  <c:v>62.679424285888672</c:v>
                </c:pt>
                <c:pt idx="79">
                  <c:v>62.200958251953125</c:v>
                </c:pt>
                <c:pt idx="80">
                  <c:v>61.722488403320312</c:v>
                </c:pt>
                <c:pt idx="81">
                  <c:v>61.2440185546875</c:v>
                </c:pt>
                <c:pt idx="82">
                  <c:v>60.765548706054688</c:v>
                </c:pt>
                <c:pt idx="83">
                  <c:v>60.287082672119141</c:v>
                </c:pt>
                <c:pt idx="84">
                  <c:v>59.808612823486328</c:v>
                </c:pt>
                <c:pt idx="85">
                  <c:v>59.330142974853516</c:v>
                </c:pt>
                <c:pt idx="86">
                  <c:v>58.851673126220703</c:v>
                </c:pt>
                <c:pt idx="87">
                  <c:v>58.373207092285156</c:v>
                </c:pt>
                <c:pt idx="88">
                  <c:v>57.894737243652344</c:v>
                </c:pt>
                <c:pt idx="89">
                  <c:v>57.416267395019531</c:v>
                </c:pt>
                <c:pt idx="90">
                  <c:v>56.937797546386719</c:v>
                </c:pt>
                <c:pt idx="91">
                  <c:v>56.459331512451172</c:v>
                </c:pt>
                <c:pt idx="92">
                  <c:v>55.980861663818359</c:v>
                </c:pt>
                <c:pt idx="93">
                  <c:v>55.502391815185547</c:v>
                </c:pt>
                <c:pt idx="94">
                  <c:v>55.023921966552734</c:v>
                </c:pt>
                <c:pt idx="95">
                  <c:v>54.545455932617188</c:v>
                </c:pt>
                <c:pt idx="96">
                  <c:v>54.066986083984375</c:v>
                </c:pt>
                <c:pt idx="97">
                  <c:v>53.588516235351562</c:v>
                </c:pt>
                <c:pt idx="98">
                  <c:v>53.11004638671875</c:v>
                </c:pt>
                <c:pt idx="99">
                  <c:v>52.631580352783203</c:v>
                </c:pt>
                <c:pt idx="100">
                  <c:v>52.153110504150391</c:v>
                </c:pt>
                <c:pt idx="101">
                  <c:v>51.674640655517578</c:v>
                </c:pt>
                <c:pt idx="102">
                  <c:v>51.196170806884766</c:v>
                </c:pt>
                <c:pt idx="103">
                  <c:v>50.717704772949219</c:v>
                </c:pt>
                <c:pt idx="104">
                  <c:v>50.239234924316406</c:v>
                </c:pt>
                <c:pt idx="105">
                  <c:v>49.760765075683594</c:v>
                </c:pt>
                <c:pt idx="106">
                  <c:v>49.282295227050781</c:v>
                </c:pt>
                <c:pt idx="107">
                  <c:v>48.803829193115234</c:v>
                </c:pt>
                <c:pt idx="108">
                  <c:v>48.325359344482422</c:v>
                </c:pt>
                <c:pt idx="109">
                  <c:v>47.846889495849609</c:v>
                </c:pt>
                <c:pt idx="110">
                  <c:v>47.368419647216797</c:v>
                </c:pt>
                <c:pt idx="111">
                  <c:v>46.88995361328125</c:v>
                </c:pt>
                <c:pt idx="112">
                  <c:v>46.411483764648438</c:v>
                </c:pt>
                <c:pt idx="113">
                  <c:v>45.933013916015625</c:v>
                </c:pt>
                <c:pt idx="114">
                  <c:v>45.454544067382813</c:v>
                </c:pt>
                <c:pt idx="115">
                  <c:v>44.976078033447266</c:v>
                </c:pt>
                <c:pt idx="116">
                  <c:v>44.497608184814453</c:v>
                </c:pt>
                <c:pt idx="117">
                  <c:v>44.019138336181641</c:v>
                </c:pt>
                <c:pt idx="118">
                  <c:v>43.540668487548828</c:v>
                </c:pt>
                <c:pt idx="119">
                  <c:v>43.062202453613281</c:v>
                </c:pt>
                <c:pt idx="120">
                  <c:v>42.583732604980469</c:v>
                </c:pt>
                <c:pt idx="121">
                  <c:v>42.105262756347656</c:v>
                </c:pt>
                <c:pt idx="122">
                  <c:v>41.626792907714844</c:v>
                </c:pt>
                <c:pt idx="123">
                  <c:v>41.148326873779297</c:v>
                </c:pt>
                <c:pt idx="124">
                  <c:v>40.669857025146484</c:v>
                </c:pt>
                <c:pt idx="125">
                  <c:v>40.191387176513672</c:v>
                </c:pt>
                <c:pt idx="126">
                  <c:v>39.712917327880859</c:v>
                </c:pt>
                <c:pt idx="127">
                  <c:v>39.234451293945312</c:v>
                </c:pt>
                <c:pt idx="128">
                  <c:v>38.7559814453125</c:v>
                </c:pt>
                <c:pt idx="129">
                  <c:v>38.277511596679688</c:v>
                </c:pt>
                <c:pt idx="130">
                  <c:v>37.799041748046875</c:v>
                </c:pt>
                <c:pt idx="131">
                  <c:v>37.320575714111328</c:v>
                </c:pt>
                <c:pt idx="132">
                  <c:v>36.842105865478516</c:v>
                </c:pt>
                <c:pt idx="133">
                  <c:v>36.363636016845703</c:v>
                </c:pt>
                <c:pt idx="134">
                  <c:v>35.885166168212891</c:v>
                </c:pt>
                <c:pt idx="135">
                  <c:v>35.406700134277344</c:v>
                </c:pt>
                <c:pt idx="136">
                  <c:v>34.928230285644531</c:v>
                </c:pt>
                <c:pt idx="137">
                  <c:v>34.449760437011719</c:v>
                </c:pt>
                <c:pt idx="138">
                  <c:v>33.971290588378906</c:v>
                </c:pt>
                <c:pt idx="139">
                  <c:v>33.492824554443359</c:v>
                </c:pt>
                <c:pt idx="140">
                  <c:v>33.014354705810547</c:v>
                </c:pt>
                <c:pt idx="141">
                  <c:v>32.535884857177734</c:v>
                </c:pt>
                <c:pt idx="142">
                  <c:v>32.057415008544922</c:v>
                </c:pt>
                <c:pt idx="143">
                  <c:v>31.578947067260742</c:v>
                </c:pt>
                <c:pt idx="144">
                  <c:v>31.100479125976562</c:v>
                </c:pt>
                <c:pt idx="145">
                  <c:v>30.62200927734375</c:v>
                </c:pt>
                <c:pt idx="146">
                  <c:v>30.14354133605957</c:v>
                </c:pt>
                <c:pt idx="147">
                  <c:v>29.665071487426758</c:v>
                </c:pt>
                <c:pt idx="148">
                  <c:v>29.186603546142578</c:v>
                </c:pt>
                <c:pt idx="149">
                  <c:v>28.708133697509766</c:v>
                </c:pt>
                <c:pt idx="150">
                  <c:v>28.229665756225586</c:v>
                </c:pt>
                <c:pt idx="151">
                  <c:v>27.751195907592773</c:v>
                </c:pt>
                <c:pt idx="152">
                  <c:v>27.272727966308594</c:v>
                </c:pt>
                <c:pt idx="153">
                  <c:v>26.794258117675781</c:v>
                </c:pt>
                <c:pt idx="154">
                  <c:v>26.315790176391602</c:v>
                </c:pt>
                <c:pt idx="155">
                  <c:v>25.837320327758789</c:v>
                </c:pt>
                <c:pt idx="156">
                  <c:v>25.358852386474609</c:v>
                </c:pt>
                <c:pt idx="157">
                  <c:v>24.880382537841797</c:v>
                </c:pt>
                <c:pt idx="158">
                  <c:v>24.401914596557617</c:v>
                </c:pt>
                <c:pt idx="159">
                  <c:v>23.923444747924805</c:v>
                </c:pt>
                <c:pt idx="160">
                  <c:v>23.444976806640625</c:v>
                </c:pt>
                <c:pt idx="161">
                  <c:v>22.966506958007812</c:v>
                </c:pt>
                <c:pt idx="162">
                  <c:v>22.488039016723633</c:v>
                </c:pt>
                <c:pt idx="163">
                  <c:v>22.00956916809082</c:v>
                </c:pt>
                <c:pt idx="164">
                  <c:v>21.531101226806641</c:v>
                </c:pt>
                <c:pt idx="165">
                  <c:v>21.052631378173828</c:v>
                </c:pt>
                <c:pt idx="166">
                  <c:v>20.574163436889648</c:v>
                </c:pt>
                <c:pt idx="167">
                  <c:v>20.095693588256836</c:v>
                </c:pt>
                <c:pt idx="168">
                  <c:v>19.617225646972656</c:v>
                </c:pt>
                <c:pt idx="169">
                  <c:v>19.138755798339844</c:v>
                </c:pt>
                <c:pt idx="170">
                  <c:v>18.660287857055664</c:v>
                </c:pt>
                <c:pt idx="171">
                  <c:v>18.181818008422852</c:v>
                </c:pt>
                <c:pt idx="172">
                  <c:v>17.703350067138672</c:v>
                </c:pt>
                <c:pt idx="173">
                  <c:v>17.224880218505859</c:v>
                </c:pt>
                <c:pt idx="174">
                  <c:v>16.74641227722168</c:v>
                </c:pt>
                <c:pt idx="175">
                  <c:v>16.267942428588867</c:v>
                </c:pt>
                <c:pt idx="176">
                  <c:v>15.789473533630371</c:v>
                </c:pt>
                <c:pt idx="177">
                  <c:v>15.311004638671875</c:v>
                </c:pt>
                <c:pt idx="178">
                  <c:v>14.832535743713379</c:v>
                </c:pt>
                <c:pt idx="179">
                  <c:v>14.354066848754883</c:v>
                </c:pt>
                <c:pt idx="180">
                  <c:v>13.875597953796387</c:v>
                </c:pt>
                <c:pt idx="181">
                  <c:v>13.397129058837891</c:v>
                </c:pt>
                <c:pt idx="182">
                  <c:v>12.918660163879395</c:v>
                </c:pt>
                <c:pt idx="183">
                  <c:v>12.440191268920898</c:v>
                </c:pt>
                <c:pt idx="184">
                  <c:v>11.961722373962402</c:v>
                </c:pt>
                <c:pt idx="185">
                  <c:v>11.483253479003906</c:v>
                </c:pt>
                <c:pt idx="186">
                  <c:v>11.00478458404541</c:v>
                </c:pt>
                <c:pt idx="187">
                  <c:v>10.526315689086914</c:v>
                </c:pt>
                <c:pt idx="188">
                  <c:v>10.047846794128418</c:v>
                </c:pt>
                <c:pt idx="189">
                  <c:v>9.5693778991699219</c:v>
                </c:pt>
                <c:pt idx="190">
                  <c:v>9.0909090042114258</c:v>
                </c:pt>
                <c:pt idx="191">
                  <c:v>8.6124401092529297</c:v>
                </c:pt>
                <c:pt idx="192">
                  <c:v>8.1339712142944336</c:v>
                </c:pt>
                <c:pt idx="193">
                  <c:v>7.6555023193359375</c:v>
                </c:pt>
                <c:pt idx="194">
                  <c:v>7.1770334243774414</c:v>
                </c:pt>
                <c:pt idx="195">
                  <c:v>6.6985645294189453</c:v>
                </c:pt>
                <c:pt idx="196">
                  <c:v>6.2200956344604492</c:v>
                </c:pt>
                <c:pt idx="197">
                  <c:v>5.7416267395019531</c:v>
                </c:pt>
                <c:pt idx="198">
                  <c:v>5.263157844543457</c:v>
                </c:pt>
                <c:pt idx="199">
                  <c:v>4.7846889495849609</c:v>
                </c:pt>
                <c:pt idx="200">
                  <c:v>4.3062200546264648</c:v>
                </c:pt>
                <c:pt idx="201">
                  <c:v>3.8277511596679687</c:v>
                </c:pt>
                <c:pt idx="202">
                  <c:v>3.3492822647094727</c:v>
                </c:pt>
                <c:pt idx="203">
                  <c:v>2.8708133697509766</c:v>
                </c:pt>
                <c:pt idx="204">
                  <c:v>2.3923444747924805</c:v>
                </c:pt>
                <c:pt idx="205">
                  <c:v>1.9138755798339844</c:v>
                </c:pt>
                <c:pt idx="206">
                  <c:v>1.4354066848754883</c:v>
                </c:pt>
                <c:pt idx="207">
                  <c:v>0.95693778991699219</c:v>
                </c:pt>
                <c:pt idx="208">
                  <c:v>0.47846889495849609</c:v>
                </c:pt>
                <c:pt idx="20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5696"/>
        <c:axId val="216472432"/>
      </c:barChart>
      <c:catAx>
        <c:axId val="21647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2432"/>
        <c:crosses val="autoZero"/>
        <c:auto val="1"/>
        <c:lblAlgn val="ctr"/>
        <c:lblOffset val="100"/>
        <c:noMultiLvlLbl val="0"/>
      </c:catAx>
      <c:valAx>
        <c:axId val="216472432"/>
        <c:scaling>
          <c:orientation val="minMax"/>
          <c:max val="1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2164756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latin typeface="Myriad Pro" panose="020B0503030403020204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Стримування корупції</a:t>
            </a:r>
          </a:p>
        </c:rich>
      </c:tx>
      <c:layout>
        <c:manualLayout>
          <c:xMode val="edge"/>
          <c:yMode val="edge"/>
          <c:x val="0.53740526410102352"/>
          <c:y val="4.9566294919454842E-2"/>
        </c:manualLayout>
      </c:layout>
      <c:overlay val="1"/>
      <c:spPr>
        <a:solidFill>
          <a:sysClr val="window" lastClr="FFFFFF"/>
        </a:solidFill>
        <a:ln w="6350"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48"/>
            <c:invertIfNegative val="0"/>
            <c:bubble3D val="0"/>
            <c:spPr>
              <a:ln w="12700" cap="flat" cmpd="sng">
                <a:noFill/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150"/>
            <c:invertIfNegative val="0"/>
            <c:bubble3D val="0"/>
            <c:spPr>
              <a:ln>
                <a:noFill/>
              </a:ln>
            </c:spPr>
          </c:dPt>
          <c:dPt>
            <c:idx val="18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cat>
            <c:strRef>
              <c:f>'Інститут спроможність '!$H$2:$H$211</c:f>
              <c:strCache>
                <c:ptCount val="210"/>
                <c:pt idx="0">
                  <c:v>Данія</c:v>
                </c:pt>
                <c:pt idx="1">
                  <c:v>Нова Зеландія</c:v>
                </c:pt>
                <c:pt idx="2">
                  <c:v>Швеція</c:v>
                </c:pt>
                <c:pt idx="3">
                  <c:v>Норвегія</c:v>
                </c:pt>
                <c:pt idx="4">
                  <c:v>Фінляндія</c:v>
                </c:pt>
                <c:pt idx="5">
                  <c:v>Швейцарія</c:v>
                </c:pt>
                <c:pt idx="6">
                  <c:v>Люксембург</c:v>
                </c:pt>
                <c:pt idx="7">
                  <c:v>Сінгапур</c:v>
                </c:pt>
                <c:pt idx="8">
                  <c:v>Нідерланди</c:v>
                </c:pt>
                <c:pt idx="9">
                  <c:v>Ісландія</c:v>
                </c:pt>
                <c:pt idx="10">
                  <c:v>Канада</c:v>
                </c:pt>
                <c:pt idx="11">
                  <c:v>Ліхтенштейн</c:v>
                </c:pt>
                <c:pt idx="12">
                  <c:v>Німеччина</c:v>
                </c:pt>
                <c:pt idx="13">
                  <c:v>Австралія</c:v>
                </c:pt>
                <c:pt idx="14">
                  <c:v>Велика Британія</c:v>
                </c:pt>
                <c:pt idx="15">
                  <c:v>Японія</c:v>
                </c:pt>
                <c:pt idx="16">
                  <c:v>Гонконг</c:v>
                </c:pt>
                <c:pt idx="17">
                  <c:v>Бельгія</c:v>
                </c:pt>
                <c:pt idx="18">
                  <c:v>Барбадос</c:v>
                </c:pt>
                <c:pt idx="19">
                  <c:v>Ірландія</c:v>
                </c:pt>
                <c:pt idx="20">
                  <c:v>Чілі</c:v>
                </c:pt>
                <c:pt idx="21">
                  <c:v>Австрія</c:v>
                </c:pt>
                <c:pt idx="22">
                  <c:v>Кайманові острови</c:v>
                </c:pt>
                <c:pt idx="23">
                  <c:v>Багамські Острови</c:v>
                </c:pt>
                <c:pt idx="24">
                  <c:v>Уругвай</c:v>
                </c:pt>
                <c:pt idx="25">
                  <c:v>Франція</c:v>
                </c:pt>
                <c:pt idx="26">
                  <c:v>ОАЕ</c:v>
                </c:pt>
                <c:pt idx="27">
                  <c:v>Андорра</c:v>
                </c:pt>
                <c:pt idx="28">
                  <c:v>Ангілья</c:v>
                </c:pt>
                <c:pt idx="29">
                  <c:v>Антигуа і Барбуда</c:v>
                </c:pt>
                <c:pt idx="30">
                  <c:v>Бермудські острови</c:v>
                </c:pt>
                <c:pt idx="31">
                  <c:v>США</c:v>
                </c:pt>
                <c:pt idx="32">
                  <c:v>Катар</c:v>
                </c:pt>
                <c:pt idx="33">
                  <c:v>Кіпр</c:v>
                </c:pt>
                <c:pt idx="34">
                  <c:v>Ґренландія</c:v>
                </c:pt>
                <c:pt idx="35">
                  <c:v>Нормандські острови</c:v>
                </c:pt>
                <c:pt idx="36">
                  <c:v>Сент-Люсія</c:v>
                </c:pt>
                <c:pt idx="37">
                  <c:v>Аруба</c:v>
                </c:pt>
                <c:pt idx="38">
                  <c:v>Французька Гвіана</c:v>
                </c:pt>
                <c:pt idx="39">
                  <c:v>Естонія</c:v>
                </c:pt>
                <c:pt idx="40">
                  <c:v>Мальта</c:v>
                </c:pt>
                <c:pt idx="41">
                  <c:v>Сент-Кіттс і Невіс</c:v>
                </c:pt>
                <c:pt idx="42">
                  <c:v>Сент-Вінсент і Гренадини</c:v>
                </c:pt>
                <c:pt idx="43">
                  <c:v>Ботсвана</c:v>
                </c:pt>
                <c:pt idx="44">
                  <c:v>Португалія</c:v>
                </c:pt>
                <c:pt idx="45">
                  <c:v>Ізраїль</c:v>
                </c:pt>
                <c:pt idx="46">
                  <c:v>Бутан</c:v>
                </c:pt>
                <c:pt idx="47">
                  <c:v>Гуам</c:v>
                </c:pt>
                <c:pt idx="48">
                  <c:v>Мартиніка</c:v>
                </c:pt>
                <c:pt idx="49">
                  <c:v>Нідерландські Антильські острови (колишні)</c:v>
                </c:pt>
                <c:pt idx="50">
                  <c:v>Реюньйон</c:v>
                </c:pt>
                <c:pt idx="51">
                  <c:v>Віргінські острови (США)</c:v>
                </c:pt>
                <c:pt idx="52">
                  <c:v>Іспанія</c:v>
                </c:pt>
                <c:pt idx="53">
                  <c:v>Кабо-Верде</c:v>
                </c:pt>
                <c:pt idx="54">
                  <c:v>Бруней</c:v>
                </c:pt>
                <c:pt idx="55">
                  <c:v>Словенія</c:v>
                </c:pt>
                <c:pt idx="56">
                  <c:v>Домініка</c:v>
                </c:pt>
                <c:pt idx="57">
                  <c:v>Тайвань, Китай</c:v>
                </c:pt>
                <c:pt idx="58">
                  <c:v>Руанда</c:v>
                </c:pt>
                <c:pt idx="59">
                  <c:v>Коста-Рика</c:v>
                </c:pt>
                <c:pt idx="60">
                  <c:v>Макао, Китай</c:v>
                </c:pt>
                <c:pt idx="61">
                  <c:v>Польща</c:v>
                </c:pt>
                <c:pt idx="62">
                  <c:v>Корейська Народно-Демократична Республіка</c:v>
                </c:pt>
                <c:pt idx="63">
                  <c:v>Пуерто-Рико</c:v>
                </c:pt>
                <c:pt idx="64">
                  <c:v>Бахрейн</c:v>
                </c:pt>
                <c:pt idx="65">
                  <c:v>Гренада</c:v>
                </c:pt>
                <c:pt idx="66">
                  <c:v>Малайзія</c:v>
                </c:pt>
                <c:pt idx="67">
                  <c:v>Сейшельські Острови</c:v>
                </c:pt>
                <c:pt idx="68">
                  <c:v>Вануату</c:v>
                </c:pt>
                <c:pt idx="69">
                  <c:v>Литва</c:v>
                </c:pt>
                <c:pt idx="70">
                  <c:v>Грузія</c:v>
                </c:pt>
                <c:pt idx="71">
                  <c:v>Американське Самоа</c:v>
                </c:pt>
                <c:pt idx="72">
                  <c:v>Маврикій</c:v>
                </c:pt>
                <c:pt idx="73">
                  <c:v>Намібія</c:v>
                </c:pt>
                <c:pt idx="74">
                  <c:v>Угорщина</c:v>
                </c:pt>
                <c:pt idx="75">
                  <c:v>Латвія</c:v>
                </c:pt>
                <c:pt idx="76">
                  <c:v>Лесото</c:v>
                </c:pt>
                <c:pt idx="77">
                  <c:v>Самоа</c:v>
                </c:pt>
                <c:pt idx="78">
                  <c:v>Чехія</c:v>
                </c:pt>
                <c:pt idx="79">
                  <c:v>CUBA</c:v>
                </c:pt>
                <c:pt idx="80">
                  <c:v>Туреччина</c:v>
                </c:pt>
                <c:pt idx="81">
                  <c:v>Хорватія</c:v>
                </c:pt>
                <c:pt idx="82">
                  <c:v>Йорданія</c:v>
                </c:pt>
                <c:pt idx="83">
                  <c:v>Оман</c:v>
                </c:pt>
                <c:pt idx="84">
                  <c:v>Словаччина</c:v>
                </c:pt>
                <c:pt idx="85">
                  <c:v>Македонія</c:v>
                </c:pt>
                <c:pt idx="86">
                  <c:v>Беліз</c:v>
                </c:pt>
                <c:pt idx="87">
                  <c:v>Саудівська Аравія</c:v>
                </c:pt>
                <c:pt idx="88">
                  <c:v>Маршаллові острови</c:v>
                </c:pt>
                <c:pt idx="89">
                  <c:v>Італія</c:v>
                </c:pt>
                <c:pt idx="90">
                  <c:v>Кірибаті</c:v>
                </c:pt>
                <c:pt idx="91">
                  <c:v>Гана</c:v>
                </c:pt>
                <c:pt idx="92">
                  <c:v>Тонга</c:v>
                </c:pt>
                <c:pt idx="93">
                  <c:v>Греція</c:v>
                </c:pt>
                <c:pt idx="94">
                  <c:v>Бразилія</c:v>
                </c:pt>
                <c:pt idx="95">
                  <c:v>Південна Африка</c:v>
                </c:pt>
                <c:pt idx="96">
                  <c:v>Туніс</c:v>
                </c:pt>
                <c:pt idx="97">
                  <c:v>Кувейт</c:v>
                </c:pt>
                <c:pt idx="98">
                  <c:v>Мікронезія</c:v>
                </c:pt>
                <c:pt idx="99">
                  <c:v>Румунія</c:v>
                </c:pt>
                <c:pt idx="100">
                  <c:v>Боснія і Герцеговина</c:v>
                </c:pt>
                <c:pt idx="101">
                  <c:v>Шрі Ланка</c:v>
                </c:pt>
                <c:pt idx="102">
                  <c:v>Чорногорія</c:v>
                </c:pt>
                <c:pt idx="103">
                  <c:v>Сербія</c:v>
                </c:pt>
                <c:pt idx="104">
                  <c:v>Сенегал</c:v>
                </c:pt>
                <c:pt idx="105">
                  <c:v>Болгарія</c:v>
                </c:pt>
                <c:pt idx="106">
                  <c:v>Таїланд</c:v>
                </c:pt>
                <c:pt idx="107">
                  <c:v>Свазіленд</c:v>
                </c:pt>
                <c:pt idx="108">
                  <c:v>Сальвадор</c:v>
                </c:pt>
                <c:pt idx="109">
                  <c:v>Тувалу</c:v>
                </c:pt>
                <c:pt idx="110">
                  <c:v>Тринідад і Тобаго</c:v>
                </c:pt>
                <c:pt idx="111">
                  <c:v>Китай</c:v>
                </c:pt>
                <c:pt idx="112">
                  <c:v>Марокко</c:v>
                </c:pt>
                <c:pt idx="113">
                  <c:v>Панама</c:v>
                </c:pt>
                <c:pt idx="114">
                  <c:v>Ямайка</c:v>
                </c:pt>
                <c:pt idx="115">
                  <c:v>Суринам</c:v>
                </c:pt>
                <c:pt idx="116">
                  <c:v>Сан-Томе і Принсіпі</c:v>
                </c:pt>
                <c:pt idx="117">
                  <c:v>Замбія</c:v>
                </c:pt>
                <c:pt idx="118">
                  <c:v>Філіппіни</c:v>
                </c:pt>
                <c:pt idx="119">
                  <c:v>Фіджі</c:v>
                </c:pt>
                <c:pt idx="120">
                  <c:v>Колумбія</c:v>
                </c:pt>
                <c:pt idx="121">
                  <c:v>Перу</c:v>
                </c:pt>
                <c:pt idx="122">
                  <c:v>Джибуті</c:v>
                </c:pt>
                <c:pt idx="123">
                  <c:v>Соломонові Острови</c:v>
                </c:pt>
                <c:pt idx="124">
                  <c:v>Аргентина</c:v>
                </c:pt>
                <c:pt idx="125">
                  <c:v>Монголія</c:v>
                </c:pt>
                <c:pt idx="126">
                  <c:v>Вірменія</c:v>
                </c:pt>
                <c:pt idx="127">
                  <c:v>Мексика</c:v>
                </c:pt>
                <c:pt idx="128">
                  <c:v>Алжир</c:v>
                </c:pt>
                <c:pt idx="129">
                  <c:v>Ефіопія</c:v>
                </c:pt>
                <c:pt idx="130">
                  <c:v>Мальдіви</c:v>
                </c:pt>
                <c:pt idx="131">
                  <c:v>Білорусь</c:v>
                </c:pt>
                <c:pt idx="132">
                  <c:v>В'єтнам</c:v>
                </c:pt>
                <c:pt idx="133">
                  <c:v>Габон</c:v>
                </c:pt>
                <c:pt idx="134">
                  <c:v>Індія</c:v>
                </c:pt>
                <c:pt idx="135">
                  <c:v>Нігер</c:v>
                </c:pt>
                <c:pt idx="136">
                  <c:v>Науру</c:v>
                </c:pt>
                <c:pt idx="137">
                  <c:v>Палау</c:v>
                </c:pt>
                <c:pt idx="138">
                  <c:v>Гватемала</c:v>
                </c:pt>
                <c:pt idx="139">
                  <c:v>Буркіна-Фасо</c:v>
                </c:pt>
                <c:pt idx="140">
                  <c:v>Болівія</c:v>
                </c:pt>
                <c:pt idx="141">
                  <c:v>Єгипет</c:v>
                </c:pt>
                <c:pt idx="142">
                  <c:v>Еквадор</c:v>
                </c:pt>
                <c:pt idx="143">
                  <c:v>Індонезія</c:v>
                </c:pt>
                <c:pt idx="144">
                  <c:v>Малаві</c:v>
                </c:pt>
                <c:pt idx="145">
                  <c:v>Косово</c:v>
                </c:pt>
                <c:pt idx="146">
                  <c:v>Гайана</c:v>
                </c:pt>
                <c:pt idx="147">
                  <c:v>Мозамбік</c:v>
                </c:pt>
                <c:pt idx="148">
                  <c:v>Непал</c:v>
                </c:pt>
                <c:pt idx="149">
                  <c:v>Ліберія</c:v>
                </c:pt>
                <c:pt idx="150">
                  <c:v>Мавританія</c:v>
                </c:pt>
                <c:pt idx="151">
                  <c:v>Іран</c:v>
                </c:pt>
                <c:pt idx="152">
                  <c:v>Мадагаскар</c:v>
                </c:pt>
                <c:pt idx="153">
                  <c:v>Гамбія</c:v>
                </c:pt>
                <c:pt idx="154">
                  <c:v>Західний берег ріки Йордан</c:v>
                </c:pt>
                <c:pt idx="155">
                  <c:v>Албанія</c:v>
                </c:pt>
                <c:pt idx="156">
                  <c:v>Малі</c:v>
                </c:pt>
                <c:pt idx="157">
                  <c:v>Коморські Острови</c:v>
                </c:pt>
                <c:pt idx="158">
                  <c:v>Нікарагуа</c:v>
                </c:pt>
                <c:pt idx="159">
                  <c:v>Молдова</c:v>
                </c:pt>
                <c:pt idx="160">
                  <c:v>Кот-д'Івуар</c:v>
                </c:pt>
                <c:pt idx="161">
                  <c:v>Еритрея</c:v>
                </c:pt>
                <c:pt idx="162">
                  <c:v>Танзанія</c:v>
                </c:pt>
                <c:pt idx="163">
                  <c:v>Бенін</c:v>
                </c:pt>
                <c:pt idx="164">
                  <c:v>Східний Тимор</c:v>
                </c:pt>
                <c:pt idx="165">
                  <c:v>Домініканська Республіка</c:v>
                </c:pt>
                <c:pt idx="166">
                  <c:v>Бангладеш</c:v>
                </c:pt>
                <c:pt idx="167">
                  <c:v>Казахстан</c:v>
                </c:pt>
                <c:pt idx="168">
                  <c:v>Лаос</c:v>
                </c:pt>
                <c:pt idx="169">
                  <c:v>Сьєрра-Леоне </c:v>
                </c:pt>
                <c:pt idx="170">
                  <c:v>Азербайджан</c:v>
                </c:pt>
                <c:pt idx="171">
                  <c:v>Ліван</c:v>
                </c:pt>
                <c:pt idx="172">
                  <c:v>Пакістан</c:v>
                </c:pt>
                <c:pt idx="173">
                  <c:v>Гондурас</c:v>
                </c:pt>
                <c:pt idx="174">
                  <c:v>Росія</c:v>
                </c:pt>
                <c:pt idx="175">
                  <c:v>Камбоджа</c:v>
                </c:pt>
                <c:pt idx="176">
                  <c:v>Парагвай</c:v>
                </c:pt>
                <c:pt idx="177">
                  <c:v>Папуа Нова Гвінея</c:v>
                </c:pt>
                <c:pt idx="178">
                  <c:v>Центральноафриканська Республіка</c:v>
                </c:pt>
                <c:pt idx="179">
                  <c:v>Того</c:v>
                </c:pt>
                <c:pt idx="180">
                  <c:v>Уганда</c:v>
                </c:pt>
                <c:pt idx="181">
                  <c:v>Гвінея</c:v>
                </c:pt>
                <c:pt idx="182">
                  <c:v>Кенія</c:v>
                </c:pt>
                <c:pt idx="183">
                  <c:v>М'янма</c:v>
                </c:pt>
                <c:pt idx="184">
                  <c:v>Україна</c:v>
                </c:pt>
                <c:pt idx="185">
                  <c:v>Киргизстан</c:v>
                </c:pt>
                <c:pt idx="186">
                  <c:v>Гаїті</c:v>
                </c:pt>
                <c:pt idx="187">
                  <c:v>Республіка Конго</c:v>
                </c:pt>
                <c:pt idx="188">
                  <c:v>Таджикистан</c:v>
                </c:pt>
                <c:pt idx="189">
                  <c:v>Камерун</c:v>
                </c:pt>
                <c:pt idx="190">
                  <c:v>Нігерія</c:v>
                </c:pt>
                <c:pt idx="191">
                  <c:v>Ємен</c:v>
                </c:pt>
                <c:pt idx="192">
                  <c:v>Узбекистан</c:v>
                </c:pt>
                <c:pt idx="193">
                  <c:v>Сирія</c:v>
                </c:pt>
                <c:pt idx="194">
                  <c:v>Ірак</c:v>
                </c:pt>
                <c:pt idx="195">
                  <c:v>Венесуела</c:v>
                </c:pt>
                <c:pt idx="196">
                  <c:v>Чад</c:v>
                </c:pt>
                <c:pt idx="197">
                  <c:v>Демократична Республіка Конго</c:v>
                </c:pt>
                <c:pt idx="198">
                  <c:v>Ангола</c:v>
                </c:pt>
                <c:pt idx="199">
                  <c:v>Гвінея-Бісау</c:v>
                </c:pt>
                <c:pt idx="200">
                  <c:v>Туркменістан</c:v>
                </c:pt>
                <c:pt idx="201">
                  <c:v>Південний Судан</c:v>
                </c:pt>
                <c:pt idx="202">
                  <c:v>Корейська Народно-Демократична Республіка</c:v>
                </c:pt>
                <c:pt idx="203">
                  <c:v>Зімбабве</c:v>
                </c:pt>
                <c:pt idx="204">
                  <c:v>Бурунді</c:v>
                </c:pt>
                <c:pt idx="205">
                  <c:v>Афганістан</c:v>
                </c:pt>
                <c:pt idx="206">
                  <c:v>Судан</c:v>
                </c:pt>
                <c:pt idx="207">
                  <c:v>Лівія</c:v>
                </c:pt>
                <c:pt idx="208">
                  <c:v>Сомалі</c:v>
                </c:pt>
                <c:pt idx="209">
                  <c:v>Екваторіальна Гвінея</c:v>
                </c:pt>
              </c:strCache>
            </c:strRef>
          </c:cat>
          <c:val>
            <c:numRef>
              <c:f>'Інститут спроможність '!$I$2:$I$211</c:f>
              <c:numCache>
                <c:formatCode>0.00</c:formatCode>
                <c:ptCount val="210"/>
                <c:pt idx="0">
                  <c:v>100</c:v>
                </c:pt>
                <c:pt idx="1">
                  <c:v>99.521530151367188</c:v>
                </c:pt>
                <c:pt idx="2">
                  <c:v>99.043060302734375</c:v>
                </c:pt>
                <c:pt idx="3">
                  <c:v>98.564590454101563</c:v>
                </c:pt>
                <c:pt idx="4">
                  <c:v>98.08612060546875</c:v>
                </c:pt>
                <c:pt idx="5">
                  <c:v>97.607658386230469</c:v>
                </c:pt>
                <c:pt idx="6">
                  <c:v>97.129188537597656</c:v>
                </c:pt>
                <c:pt idx="7">
                  <c:v>96.650718688964844</c:v>
                </c:pt>
                <c:pt idx="8">
                  <c:v>96.172248840332031</c:v>
                </c:pt>
                <c:pt idx="9">
                  <c:v>95.693778991699219</c:v>
                </c:pt>
                <c:pt idx="10">
                  <c:v>95.215309143066406</c:v>
                </c:pt>
                <c:pt idx="11">
                  <c:v>94.736839294433594</c:v>
                </c:pt>
                <c:pt idx="12">
                  <c:v>94.258369445800781</c:v>
                </c:pt>
                <c:pt idx="13">
                  <c:v>93.7799072265625</c:v>
                </c:pt>
                <c:pt idx="14">
                  <c:v>93.301437377929688</c:v>
                </c:pt>
                <c:pt idx="15">
                  <c:v>92.822967529296875</c:v>
                </c:pt>
                <c:pt idx="16">
                  <c:v>92.344497680664063</c:v>
                </c:pt>
                <c:pt idx="17">
                  <c:v>91.86602783203125</c:v>
                </c:pt>
                <c:pt idx="18">
                  <c:v>91.387557983398438</c:v>
                </c:pt>
                <c:pt idx="19">
                  <c:v>90.909088134765625</c:v>
                </c:pt>
                <c:pt idx="20">
                  <c:v>90.430618286132813</c:v>
                </c:pt>
                <c:pt idx="21">
                  <c:v>89.952156066894531</c:v>
                </c:pt>
                <c:pt idx="22">
                  <c:v>89.473686218261719</c:v>
                </c:pt>
                <c:pt idx="23">
                  <c:v>88.995216369628906</c:v>
                </c:pt>
                <c:pt idx="24">
                  <c:v>88.516746520996094</c:v>
                </c:pt>
                <c:pt idx="25">
                  <c:v>88.038276672363281</c:v>
                </c:pt>
                <c:pt idx="26">
                  <c:v>87.559806823730469</c:v>
                </c:pt>
                <c:pt idx="27">
                  <c:v>87.081336975097656</c:v>
                </c:pt>
                <c:pt idx="28">
                  <c:v>87.081336975097656</c:v>
                </c:pt>
                <c:pt idx="29">
                  <c:v>87.081336975097656</c:v>
                </c:pt>
                <c:pt idx="30">
                  <c:v>87.081336975097656</c:v>
                </c:pt>
                <c:pt idx="31">
                  <c:v>85.167465209960938</c:v>
                </c:pt>
                <c:pt idx="32">
                  <c:v>84.688995361328125</c:v>
                </c:pt>
                <c:pt idx="33">
                  <c:v>84.210525512695312</c:v>
                </c:pt>
                <c:pt idx="34">
                  <c:v>83.7320556640625</c:v>
                </c:pt>
                <c:pt idx="35">
                  <c:v>83.7320556640625</c:v>
                </c:pt>
                <c:pt idx="36">
                  <c:v>82.775115966796875</c:v>
                </c:pt>
                <c:pt idx="37">
                  <c:v>82.296653747558594</c:v>
                </c:pt>
                <c:pt idx="38">
                  <c:v>82.296653747558594</c:v>
                </c:pt>
                <c:pt idx="39">
                  <c:v>81.339714050292969</c:v>
                </c:pt>
                <c:pt idx="40">
                  <c:v>80.861244201660156</c:v>
                </c:pt>
                <c:pt idx="41">
                  <c:v>80.382774353027344</c:v>
                </c:pt>
                <c:pt idx="42">
                  <c:v>80.382774353027344</c:v>
                </c:pt>
                <c:pt idx="43">
                  <c:v>79.425834655761719</c:v>
                </c:pt>
                <c:pt idx="44">
                  <c:v>78.947364807128906</c:v>
                </c:pt>
                <c:pt idx="45">
                  <c:v>78.468902587890625</c:v>
                </c:pt>
                <c:pt idx="46">
                  <c:v>77.990432739257813</c:v>
                </c:pt>
                <c:pt idx="47">
                  <c:v>77.511962890625</c:v>
                </c:pt>
                <c:pt idx="48">
                  <c:v>77.511962890625</c:v>
                </c:pt>
                <c:pt idx="49">
                  <c:v>77.511962890625</c:v>
                </c:pt>
                <c:pt idx="50">
                  <c:v>77.511962890625</c:v>
                </c:pt>
                <c:pt idx="51">
                  <c:v>77.511962890625</c:v>
                </c:pt>
                <c:pt idx="52">
                  <c:v>75.119613647460938</c:v>
                </c:pt>
                <c:pt idx="53">
                  <c:v>74.641151428222656</c:v>
                </c:pt>
                <c:pt idx="54">
                  <c:v>74.162681579589844</c:v>
                </c:pt>
                <c:pt idx="55">
                  <c:v>73.684211730957031</c:v>
                </c:pt>
                <c:pt idx="56">
                  <c:v>73.205741882324219</c:v>
                </c:pt>
                <c:pt idx="57">
                  <c:v>72.727272033691406</c:v>
                </c:pt>
                <c:pt idx="58">
                  <c:v>72.248802185058594</c:v>
                </c:pt>
                <c:pt idx="59">
                  <c:v>71.770332336425781</c:v>
                </c:pt>
                <c:pt idx="60">
                  <c:v>71.291862487792969</c:v>
                </c:pt>
                <c:pt idx="61">
                  <c:v>70.813400268554687</c:v>
                </c:pt>
                <c:pt idx="62">
                  <c:v>70.334930419921875</c:v>
                </c:pt>
                <c:pt idx="63">
                  <c:v>69.856460571289062</c:v>
                </c:pt>
                <c:pt idx="64">
                  <c:v>69.37799072265625</c:v>
                </c:pt>
                <c:pt idx="65">
                  <c:v>68.899520874023438</c:v>
                </c:pt>
                <c:pt idx="66">
                  <c:v>68.421051025390625</c:v>
                </c:pt>
                <c:pt idx="67">
                  <c:v>67.942581176757813</c:v>
                </c:pt>
                <c:pt idx="68">
                  <c:v>67.464111328125</c:v>
                </c:pt>
                <c:pt idx="69">
                  <c:v>66.985649108886719</c:v>
                </c:pt>
                <c:pt idx="70">
                  <c:v>66.507179260253906</c:v>
                </c:pt>
                <c:pt idx="71">
                  <c:v>66.028709411621094</c:v>
                </c:pt>
                <c:pt idx="72">
                  <c:v>65.550239562988281</c:v>
                </c:pt>
                <c:pt idx="73">
                  <c:v>65.071769714355469</c:v>
                </c:pt>
                <c:pt idx="74">
                  <c:v>64.593299865722656</c:v>
                </c:pt>
                <c:pt idx="75">
                  <c:v>64.114830017089844</c:v>
                </c:pt>
                <c:pt idx="76">
                  <c:v>63.636363983154297</c:v>
                </c:pt>
                <c:pt idx="77">
                  <c:v>63.157894134521484</c:v>
                </c:pt>
                <c:pt idx="78">
                  <c:v>62.679424285888672</c:v>
                </c:pt>
                <c:pt idx="79">
                  <c:v>62.200958251953125</c:v>
                </c:pt>
                <c:pt idx="80">
                  <c:v>61.722488403320312</c:v>
                </c:pt>
                <c:pt idx="81">
                  <c:v>61.2440185546875</c:v>
                </c:pt>
                <c:pt idx="82">
                  <c:v>60.765548706054688</c:v>
                </c:pt>
                <c:pt idx="83">
                  <c:v>60.287082672119141</c:v>
                </c:pt>
                <c:pt idx="84">
                  <c:v>59.808612823486328</c:v>
                </c:pt>
                <c:pt idx="85">
                  <c:v>59.330142974853516</c:v>
                </c:pt>
                <c:pt idx="86">
                  <c:v>58.851673126220703</c:v>
                </c:pt>
                <c:pt idx="87">
                  <c:v>58.373207092285156</c:v>
                </c:pt>
                <c:pt idx="88">
                  <c:v>57.894737243652344</c:v>
                </c:pt>
                <c:pt idx="89">
                  <c:v>57.416267395019531</c:v>
                </c:pt>
                <c:pt idx="90">
                  <c:v>56.937797546386719</c:v>
                </c:pt>
                <c:pt idx="91">
                  <c:v>56.459331512451172</c:v>
                </c:pt>
                <c:pt idx="92">
                  <c:v>55.980861663818359</c:v>
                </c:pt>
                <c:pt idx="93">
                  <c:v>55.502391815185547</c:v>
                </c:pt>
                <c:pt idx="94">
                  <c:v>55.023921966552734</c:v>
                </c:pt>
                <c:pt idx="95">
                  <c:v>54.545455932617188</c:v>
                </c:pt>
                <c:pt idx="96">
                  <c:v>54.066986083984375</c:v>
                </c:pt>
                <c:pt idx="97">
                  <c:v>53.588516235351562</c:v>
                </c:pt>
                <c:pt idx="98">
                  <c:v>53.11004638671875</c:v>
                </c:pt>
                <c:pt idx="99">
                  <c:v>52.631580352783203</c:v>
                </c:pt>
                <c:pt idx="100">
                  <c:v>52.153110504150391</c:v>
                </c:pt>
                <c:pt idx="101">
                  <c:v>51.674640655517578</c:v>
                </c:pt>
                <c:pt idx="102">
                  <c:v>51.196170806884766</c:v>
                </c:pt>
                <c:pt idx="103">
                  <c:v>50.717704772949219</c:v>
                </c:pt>
                <c:pt idx="104">
                  <c:v>50.239234924316406</c:v>
                </c:pt>
                <c:pt idx="105">
                  <c:v>49.760765075683594</c:v>
                </c:pt>
                <c:pt idx="106">
                  <c:v>49.282295227050781</c:v>
                </c:pt>
                <c:pt idx="107">
                  <c:v>48.803829193115234</c:v>
                </c:pt>
                <c:pt idx="108">
                  <c:v>48.325359344482422</c:v>
                </c:pt>
                <c:pt idx="109">
                  <c:v>47.846889495849609</c:v>
                </c:pt>
                <c:pt idx="110">
                  <c:v>47.368419647216797</c:v>
                </c:pt>
                <c:pt idx="111">
                  <c:v>46.88995361328125</c:v>
                </c:pt>
                <c:pt idx="112">
                  <c:v>46.411483764648438</c:v>
                </c:pt>
                <c:pt idx="113">
                  <c:v>45.933013916015625</c:v>
                </c:pt>
                <c:pt idx="114">
                  <c:v>45.454544067382813</c:v>
                </c:pt>
                <c:pt idx="115">
                  <c:v>44.976078033447266</c:v>
                </c:pt>
                <c:pt idx="116">
                  <c:v>44.497608184814453</c:v>
                </c:pt>
                <c:pt idx="117">
                  <c:v>44.019138336181641</c:v>
                </c:pt>
                <c:pt idx="118">
                  <c:v>43.540668487548828</c:v>
                </c:pt>
                <c:pt idx="119">
                  <c:v>43.062202453613281</c:v>
                </c:pt>
                <c:pt idx="120">
                  <c:v>42.583732604980469</c:v>
                </c:pt>
                <c:pt idx="121">
                  <c:v>42.105262756347656</c:v>
                </c:pt>
                <c:pt idx="122">
                  <c:v>41.626792907714844</c:v>
                </c:pt>
                <c:pt idx="123">
                  <c:v>41.148326873779297</c:v>
                </c:pt>
                <c:pt idx="124">
                  <c:v>40.669857025146484</c:v>
                </c:pt>
                <c:pt idx="125">
                  <c:v>40.191387176513672</c:v>
                </c:pt>
                <c:pt idx="126">
                  <c:v>39.712917327880859</c:v>
                </c:pt>
                <c:pt idx="127">
                  <c:v>39.234451293945312</c:v>
                </c:pt>
                <c:pt idx="128">
                  <c:v>38.7559814453125</c:v>
                </c:pt>
                <c:pt idx="129">
                  <c:v>38.277511596679688</c:v>
                </c:pt>
                <c:pt idx="130">
                  <c:v>37.799041748046875</c:v>
                </c:pt>
                <c:pt idx="131">
                  <c:v>37.320575714111328</c:v>
                </c:pt>
                <c:pt idx="132">
                  <c:v>36.842105865478516</c:v>
                </c:pt>
                <c:pt idx="133">
                  <c:v>36.363636016845703</c:v>
                </c:pt>
                <c:pt idx="134">
                  <c:v>35.885166168212891</c:v>
                </c:pt>
                <c:pt idx="135">
                  <c:v>35.406700134277344</c:v>
                </c:pt>
                <c:pt idx="136">
                  <c:v>34.928230285644531</c:v>
                </c:pt>
                <c:pt idx="137">
                  <c:v>34.928230285644531</c:v>
                </c:pt>
                <c:pt idx="138">
                  <c:v>33.971290588378906</c:v>
                </c:pt>
                <c:pt idx="139">
                  <c:v>33.492824554443359</c:v>
                </c:pt>
                <c:pt idx="140">
                  <c:v>33.014354705810547</c:v>
                </c:pt>
                <c:pt idx="141">
                  <c:v>32.535884857177734</c:v>
                </c:pt>
                <c:pt idx="142">
                  <c:v>32.057415008544922</c:v>
                </c:pt>
                <c:pt idx="143">
                  <c:v>31.578947067260742</c:v>
                </c:pt>
                <c:pt idx="144">
                  <c:v>31.100479125976562</c:v>
                </c:pt>
                <c:pt idx="145">
                  <c:v>30.62200927734375</c:v>
                </c:pt>
                <c:pt idx="146">
                  <c:v>30.14354133605957</c:v>
                </c:pt>
                <c:pt idx="147">
                  <c:v>29.665071487426758</c:v>
                </c:pt>
                <c:pt idx="148">
                  <c:v>29.186603546142578</c:v>
                </c:pt>
                <c:pt idx="149">
                  <c:v>28.708133697509766</c:v>
                </c:pt>
                <c:pt idx="150">
                  <c:v>28.229665756225586</c:v>
                </c:pt>
                <c:pt idx="151">
                  <c:v>27.751195907592773</c:v>
                </c:pt>
                <c:pt idx="152">
                  <c:v>27.272727966308594</c:v>
                </c:pt>
                <c:pt idx="153">
                  <c:v>26.794258117675781</c:v>
                </c:pt>
                <c:pt idx="154">
                  <c:v>26.315790176391602</c:v>
                </c:pt>
                <c:pt idx="155">
                  <c:v>25.837320327758789</c:v>
                </c:pt>
                <c:pt idx="156">
                  <c:v>25.358852386474609</c:v>
                </c:pt>
                <c:pt idx="157">
                  <c:v>24.880382537841797</c:v>
                </c:pt>
                <c:pt idx="158">
                  <c:v>24.401914596557617</c:v>
                </c:pt>
                <c:pt idx="159">
                  <c:v>23.923444747924805</c:v>
                </c:pt>
                <c:pt idx="160">
                  <c:v>23.444976806640625</c:v>
                </c:pt>
                <c:pt idx="161">
                  <c:v>22.966506958007812</c:v>
                </c:pt>
                <c:pt idx="162">
                  <c:v>22.488039016723633</c:v>
                </c:pt>
                <c:pt idx="163">
                  <c:v>22.00956916809082</c:v>
                </c:pt>
                <c:pt idx="164">
                  <c:v>21.531101226806641</c:v>
                </c:pt>
                <c:pt idx="165">
                  <c:v>21.052631378173828</c:v>
                </c:pt>
                <c:pt idx="166">
                  <c:v>20.574163436889648</c:v>
                </c:pt>
                <c:pt idx="167">
                  <c:v>20.095693588256836</c:v>
                </c:pt>
                <c:pt idx="168">
                  <c:v>19.617225646972656</c:v>
                </c:pt>
                <c:pt idx="169">
                  <c:v>19.138755798339844</c:v>
                </c:pt>
                <c:pt idx="170">
                  <c:v>18.660287857055664</c:v>
                </c:pt>
                <c:pt idx="171">
                  <c:v>18.181818008422852</c:v>
                </c:pt>
                <c:pt idx="172">
                  <c:v>17.703350067138672</c:v>
                </c:pt>
                <c:pt idx="173">
                  <c:v>17.224880218505859</c:v>
                </c:pt>
                <c:pt idx="174">
                  <c:v>16.74641227722168</c:v>
                </c:pt>
                <c:pt idx="175">
                  <c:v>16.267942428588867</c:v>
                </c:pt>
                <c:pt idx="176">
                  <c:v>15.789473533630371</c:v>
                </c:pt>
                <c:pt idx="177">
                  <c:v>15.311004638671875</c:v>
                </c:pt>
                <c:pt idx="178">
                  <c:v>14.832535743713379</c:v>
                </c:pt>
                <c:pt idx="179">
                  <c:v>14.354066848754883</c:v>
                </c:pt>
                <c:pt idx="180">
                  <c:v>13.875597953796387</c:v>
                </c:pt>
                <c:pt idx="181">
                  <c:v>13.397129058837891</c:v>
                </c:pt>
                <c:pt idx="182">
                  <c:v>12.918660163879395</c:v>
                </c:pt>
                <c:pt idx="183">
                  <c:v>12.440191268920898</c:v>
                </c:pt>
                <c:pt idx="184">
                  <c:v>11.961722373962402</c:v>
                </c:pt>
                <c:pt idx="185">
                  <c:v>11.483253479003906</c:v>
                </c:pt>
                <c:pt idx="186">
                  <c:v>11.00478458404541</c:v>
                </c:pt>
                <c:pt idx="187">
                  <c:v>10.526315689086914</c:v>
                </c:pt>
                <c:pt idx="188">
                  <c:v>10.047846794128418</c:v>
                </c:pt>
                <c:pt idx="189">
                  <c:v>9.5693778991699219</c:v>
                </c:pt>
                <c:pt idx="190">
                  <c:v>9.0909090042114258</c:v>
                </c:pt>
                <c:pt idx="191">
                  <c:v>8.6124401092529297</c:v>
                </c:pt>
                <c:pt idx="192">
                  <c:v>8.1339712142944336</c:v>
                </c:pt>
                <c:pt idx="193">
                  <c:v>7.6555023193359375</c:v>
                </c:pt>
                <c:pt idx="194">
                  <c:v>7.1770334243774414</c:v>
                </c:pt>
                <c:pt idx="195">
                  <c:v>6.6985645294189453</c:v>
                </c:pt>
                <c:pt idx="196">
                  <c:v>6.2200956344604492</c:v>
                </c:pt>
                <c:pt idx="197">
                  <c:v>5.7416267395019531</c:v>
                </c:pt>
                <c:pt idx="198">
                  <c:v>5.263157844543457</c:v>
                </c:pt>
                <c:pt idx="199">
                  <c:v>4.7846889495849609</c:v>
                </c:pt>
                <c:pt idx="200">
                  <c:v>4.3062200546264648</c:v>
                </c:pt>
                <c:pt idx="201">
                  <c:v>3.8277511596679687</c:v>
                </c:pt>
                <c:pt idx="202">
                  <c:v>3.3492822647094727</c:v>
                </c:pt>
                <c:pt idx="203">
                  <c:v>2.8708133697509766</c:v>
                </c:pt>
                <c:pt idx="204">
                  <c:v>2.3923444747924805</c:v>
                </c:pt>
                <c:pt idx="205">
                  <c:v>1.9138755798339844</c:v>
                </c:pt>
                <c:pt idx="206">
                  <c:v>1.4354066848754883</c:v>
                </c:pt>
                <c:pt idx="207">
                  <c:v>0.95693778991699219</c:v>
                </c:pt>
                <c:pt idx="208">
                  <c:v>0.47846889495849609</c:v>
                </c:pt>
                <c:pt idx="20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7872"/>
        <c:axId val="216469712"/>
      </c:barChart>
      <c:catAx>
        <c:axId val="21647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69712"/>
        <c:crosses val="autoZero"/>
        <c:auto val="1"/>
        <c:lblAlgn val="ctr"/>
        <c:lblOffset val="100"/>
        <c:noMultiLvlLbl val="0"/>
      </c:catAx>
      <c:valAx>
        <c:axId val="216469712"/>
        <c:scaling>
          <c:orientation val="minMax"/>
          <c:max val="1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2164778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latin typeface="Myriad Pro" panose="020B0503030403020204" pitchFamily="34" charset="0"/>
        </a:defRPr>
      </a:pPr>
      <a:endParaRPr lang="uk-UA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84E82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BE202E"/>
              </a:solidFill>
              <a:ln>
                <a:solidFill>
                  <a:srgbClr val="C00000"/>
                </a:solidFill>
              </a:ln>
            </c:spPr>
          </c:dPt>
          <c:cat>
            <c:strRef>
              <c:f>'Частка сукупних видат'!$A$1:$A$182</c:f>
              <c:strCache>
                <c:ptCount val="182"/>
                <c:pt idx="0">
                  <c:v>Лівія</c:v>
                </c:pt>
                <c:pt idx="1">
                  <c:v>Лесото</c:v>
                </c:pt>
                <c:pt idx="2">
                  <c:v>Франція</c:v>
                </c:pt>
                <c:pt idx="3">
                  <c:v>Фінляндія</c:v>
                </c:pt>
                <c:pt idx="4">
                  <c:v>Україна</c:v>
                </c:pt>
                <c:pt idx="5">
                  <c:v>Данія</c:v>
                </c:pt>
                <c:pt idx="6">
                  <c:v>Італія</c:v>
                </c:pt>
                <c:pt idx="7">
                  <c:v>Бельгія</c:v>
                </c:pt>
                <c:pt idx="8">
                  <c:v>Австрія</c:v>
                </c:pt>
                <c:pt idx="9">
                  <c:v>Швеція</c:v>
                </c:pt>
                <c:pt idx="10">
                  <c:v>Угорщина</c:v>
                </c:pt>
                <c:pt idx="11">
                  <c:v>Сербія</c:v>
                </c:pt>
                <c:pt idx="12">
                  <c:v>Боснія і Герцеговина</c:v>
                </c:pt>
                <c:pt idx="13">
                  <c:v>Португалія</c:v>
                </c:pt>
                <c:pt idx="14">
                  <c:v>Словенія</c:v>
                </c:pt>
                <c:pt idx="15">
                  <c:v>Греція</c:v>
                </c:pt>
                <c:pt idx="16">
                  <c:v>Ісландія</c:v>
                </c:pt>
                <c:pt idx="17">
                  <c:v>Оман</c:v>
                </c:pt>
                <c:pt idx="18">
                  <c:v>Кіпр</c:v>
                </c:pt>
                <c:pt idx="19">
                  <c:v>Нідерланди</c:v>
                </c:pt>
                <c:pt idx="20">
                  <c:v>Ірак</c:v>
                </c:pt>
                <c:pt idx="21">
                  <c:v>Білорусь</c:v>
                </c:pt>
                <c:pt idx="22">
                  <c:v>Південний Судан</c:v>
                </c:pt>
                <c:pt idx="23">
                  <c:v>Хорватія</c:v>
                </c:pt>
                <c:pt idx="24">
                  <c:v>Кувейт</c:v>
                </c:pt>
                <c:pt idx="25">
                  <c:v>Норвегія</c:v>
                </c:pt>
                <c:pt idx="26">
                  <c:v>Німеччина</c:v>
                </c:pt>
                <c:pt idx="27">
                  <c:v>Чорногорія</c:v>
                </c:pt>
                <c:pt idx="28">
                  <c:v>Канада</c:v>
                </c:pt>
                <c:pt idx="29">
                  <c:v>Іспанія</c:v>
                </c:pt>
                <c:pt idx="30">
                  <c:v>Мальта</c:v>
                </c:pt>
                <c:pt idx="31">
                  <c:v>Барбадос</c:v>
                </c:pt>
                <c:pt idx="32">
                  <c:v>Люксембург</c:v>
                </c:pt>
                <c:pt idx="33">
                  <c:v>Венесуела</c:v>
                </c:pt>
                <c:pt idx="34">
                  <c:v>Еквадор</c:v>
                </c:pt>
                <c:pt idx="35">
                  <c:v>Джибуті</c:v>
                </c:pt>
                <c:pt idx="36">
                  <c:v>Велика Британія</c:v>
                </c:pt>
                <c:pt idx="37">
                  <c:v>Чехія</c:v>
                </c:pt>
                <c:pt idx="38">
                  <c:v>Бразилія</c:v>
                </c:pt>
                <c:pt idx="39">
                  <c:v>Мозамбік</c:v>
                </c:pt>
                <c:pt idx="40">
                  <c:v>Намібія</c:v>
                </c:pt>
                <c:pt idx="41">
                  <c:v>Ангола</c:v>
                </c:pt>
                <c:pt idx="42">
                  <c:v>Малаві</c:v>
                </c:pt>
                <c:pt idx="43">
                  <c:v>Республіка Конго</c:v>
                </c:pt>
                <c:pt idx="44">
                  <c:v>Самоа</c:v>
                </c:pt>
                <c:pt idx="45">
                  <c:v>Молдова</c:v>
                </c:pt>
                <c:pt idx="46">
                  <c:v>Польща</c:v>
                </c:pt>
                <c:pt idx="47">
                  <c:v>Монголія</c:v>
                </c:pt>
                <c:pt idx="48">
                  <c:v>Ізраїль</c:v>
                </c:pt>
                <c:pt idx="49">
                  <c:v>Екваторіальна Гвінея</c:v>
                </c:pt>
                <c:pt idx="50">
                  <c:v>Саудівська Аравія</c:v>
                </c:pt>
                <c:pt idx="51">
                  <c:v>Аргентина</c:v>
                </c:pt>
                <c:pt idx="52">
                  <c:v>Японія</c:v>
                </c:pt>
                <c:pt idx="53">
                  <c:v>Азербайджан</c:v>
                </c:pt>
                <c:pt idx="54">
                  <c:v>Болівія</c:v>
                </c:pt>
                <c:pt idx="55">
                  <c:v>Палау</c:v>
                </c:pt>
                <c:pt idx="56">
                  <c:v>Єгипет</c:v>
                </c:pt>
                <c:pt idx="57">
                  <c:v>Болгарія</c:v>
                </c:pt>
                <c:pt idx="58">
                  <c:v>Sгo Tomй and Prнncipe</c:v>
                </c:pt>
                <c:pt idx="59">
                  <c:v>Алжир</c:v>
                </c:pt>
                <c:pt idx="60">
                  <c:v>Естонія</c:v>
                </c:pt>
                <c:pt idx="61">
                  <c:v>Йорданія</c:v>
                </c:pt>
                <c:pt idx="62">
                  <c:v>Словаччина</c:v>
                </c:pt>
                <c:pt idx="63">
                  <c:v>Ірландія</c:v>
                </c:pt>
                <c:pt idx="64">
                  <c:v>Австралія</c:v>
                </c:pt>
                <c:pt idx="65">
                  <c:v>Росія</c:v>
                </c:pt>
                <c:pt idx="66">
                  <c:v>Туреччина</c:v>
                </c:pt>
                <c:pt idx="67">
                  <c:v>Папуа Нова Гвінея</c:v>
                </c:pt>
                <c:pt idx="68">
                  <c:v>США</c:v>
                </c:pt>
                <c:pt idx="69">
                  <c:v>Свазіленд</c:v>
                </c:pt>
                <c:pt idx="70">
                  <c:v>Латвія</c:v>
                </c:pt>
                <c:pt idx="71">
                  <c:v>Узбекистан</c:v>
                </c:pt>
                <c:pt idx="72">
                  <c:v>Мавританія</c:v>
                </c:pt>
                <c:pt idx="73">
                  <c:v>Бруней</c:v>
                </c:pt>
                <c:pt idx="74">
                  <c:v>Румунія</c:v>
                </c:pt>
                <c:pt idx="75">
                  <c:v>Туніс</c:v>
                </c:pt>
                <c:pt idx="76">
                  <c:v>Киргизстан</c:v>
                </c:pt>
                <c:pt idx="77">
                  <c:v>Нова Зеландія</c:v>
                </c:pt>
                <c:pt idx="78">
                  <c:v>Македонія</c:v>
                </c:pt>
                <c:pt idx="79">
                  <c:v>Литва</c:v>
                </c:pt>
                <c:pt idx="80">
                  <c:v>Кабо-Верде</c:v>
                </c:pt>
                <c:pt idx="81">
                  <c:v>Сент-Вінсент і Гренадини</c:v>
                </c:pt>
                <c:pt idx="82">
                  <c:v>Ліберія</c:v>
                </c:pt>
                <c:pt idx="83">
                  <c:v>Домініка</c:v>
                </c:pt>
                <c:pt idx="84">
                  <c:v>Ботсвана</c:v>
                </c:pt>
                <c:pt idx="85">
                  <c:v>Південна Африка</c:v>
                </c:pt>
                <c:pt idx="86">
                  <c:v>Уругвай</c:v>
                </c:pt>
                <c:pt idx="87">
                  <c:v>Швейцарія</c:v>
                </c:pt>
                <c:pt idx="88">
                  <c:v>Марокко</c:v>
                </c:pt>
                <c:pt idx="89">
                  <c:v>Нігер</c:v>
                </c:pt>
                <c:pt idx="90">
                  <c:v>Албанія</c:v>
                </c:pt>
                <c:pt idx="91">
                  <c:v>Сейшельські острови</c:v>
                </c:pt>
                <c:pt idx="92">
                  <c:v>Тринідад і Тобаго</c:v>
                </c:pt>
                <c:pt idx="93">
                  <c:v>Гайана</c:v>
                </c:pt>
                <c:pt idx="94">
                  <c:v>Ліван</c:v>
                </c:pt>
                <c:pt idx="95">
                  <c:v>Сент-Люсія</c:v>
                </c:pt>
                <c:pt idx="96">
                  <c:v>Сент-Кіттс і Невіс</c:v>
                </c:pt>
                <c:pt idx="97">
                  <c:v>Бахрейн</c:v>
                </c:pt>
                <c:pt idx="98">
                  <c:v>Катар</c:v>
                </c:pt>
                <c:pt idx="99">
                  <c:v>Фіджі</c:v>
                </c:pt>
                <c:pt idx="100">
                  <c:v>Бутан</c:v>
                </c:pt>
                <c:pt idx="101">
                  <c:v>Гренада</c:v>
                </c:pt>
                <c:pt idx="102">
                  <c:v>Зімбабве</c:v>
                </c:pt>
                <c:pt idx="103">
                  <c:v>Гондурас</c:v>
                </c:pt>
                <c:pt idx="104">
                  <c:v>Беліз</c:v>
                </c:pt>
                <c:pt idx="105">
                  <c:v>Грузія</c:v>
                </c:pt>
                <c:pt idx="106">
                  <c:v>Бурунді</c:v>
                </c:pt>
                <c:pt idx="107">
                  <c:v>Гвінея</c:v>
                </c:pt>
                <c:pt idx="108">
                  <c:v>Колумбія</c:v>
                </c:pt>
                <c:pt idx="109">
                  <c:v>Ємен</c:v>
                </c:pt>
                <c:pt idx="110">
                  <c:v>Тонга</c:v>
                </c:pt>
                <c:pt idx="111">
                  <c:v>Еритрея</c:v>
                </c:pt>
                <c:pt idx="112">
                  <c:v>Східний Тимор</c:v>
                </c:pt>
                <c:pt idx="113">
                  <c:v>М'янма</c:v>
                </c:pt>
                <c:pt idx="114">
                  <c:v>Китай</c:v>
                </c:pt>
                <c:pt idx="115">
                  <c:v>Сенегал</c:v>
                </c:pt>
                <c:pt idx="116">
                  <c:v>Руанда</c:v>
                </c:pt>
                <c:pt idx="117">
                  <c:v>Lao P.D.R.</c:v>
                </c:pt>
                <c:pt idx="118">
                  <c:v>Афганістан</c:v>
                </c:pt>
                <c:pt idx="119">
                  <c:v>Сурінам</c:v>
                </c:pt>
                <c:pt idx="120">
                  <c:v>Гамбія</c:v>
                </c:pt>
                <c:pt idx="121">
                  <c:v>Малайзія</c:v>
                </c:pt>
                <c:pt idx="122">
                  <c:v>Буркіна-Фасо</c:v>
                </c:pt>
                <c:pt idx="123">
                  <c:v>Ямайка</c:v>
                </c:pt>
                <c:pt idx="124">
                  <c:v>Панама</c:v>
                </c:pt>
                <c:pt idx="125">
                  <c:v>Малі</c:v>
                </c:pt>
                <c:pt idx="126">
                  <c:v>В'єтнам</c:v>
                </c:pt>
                <c:pt idx="127">
                  <c:v>Косово</c:v>
                </c:pt>
                <c:pt idx="128">
                  <c:v>Індія</c:v>
                </c:pt>
                <c:pt idx="129">
                  <c:v>Кенія</c:v>
                </c:pt>
                <c:pt idx="130">
                  <c:v>Таджикистан</c:v>
                </c:pt>
                <c:pt idx="131">
                  <c:v>Танзанія</c:v>
                </c:pt>
                <c:pt idx="132">
                  <c:v>Того</c:v>
                </c:pt>
                <c:pt idx="133">
                  <c:v>Мексика</c:v>
                </c:pt>
                <c:pt idx="134">
                  <c:v>Гана</c:v>
                </c:pt>
                <c:pt idx="135">
                  <c:v>Коморські острови</c:v>
                </c:pt>
                <c:pt idx="136">
                  <c:v>Вірменія</c:v>
                </c:pt>
                <c:pt idx="137">
                  <c:v>Гаїті</c:v>
                </c:pt>
                <c:pt idx="138">
                  <c:v>Маврикій</c:v>
                </c:pt>
                <c:pt idx="139">
                  <c:v>Чилі</c:v>
                </c:pt>
                <c:pt idx="140">
                  <c:v>Таїланд</c:v>
                </c:pt>
                <c:pt idx="141">
                  <c:v>Замбія</c:v>
                </c:pt>
                <c:pt idx="142">
                  <c:v>Нікарагуа</c:v>
                </c:pt>
                <c:pt idx="143">
                  <c:v>Камерун</c:v>
                </c:pt>
                <c:pt idx="144">
                  <c:v>Кот-д'Івуар</c:v>
                </c:pt>
                <c:pt idx="145">
                  <c:v>ОАЕ</c:v>
                </c:pt>
                <c:pt idx="146">
                  <c:v>Вануату</c:v>
                </c:pt>
                <c:pt idx="147">
                  <c:v>Сальвадор</c:v>
                </c:pt>
                <c:pt idx="148">
                  <c:v>Багамські острови</c:v>
                </c:pt>
                <c:pt idx="149">
                  <c:v>Сан-Марино</c:v>
                </c:pt>
                <c:pt idx="150">
                  <c:v>Бенін</c:v>
                </c:pt>
                <c:pt idx="151">
                  <c:v>Парагвай</c:v>
                </c:pt>
                <c:pt idx="152">
                  <c:v>Антигуа і Барбуда</c:v>
                </c:pt>
                <c:pt idx="153">
                  <c:v>Казахстан</c:v>
                </c:pt>
                <c:pt idx="154">
                  <c:v>Перу</c:v>
                </c:pt>
                <c:pt idx="155">
                  <c:v>Корея</c:v>
                </c:pt>
                <c:pt idx="156">
                  <c:v>Габон</c:v>
                </c:pt>
                <c:pt idx="157">
                  <c:v>Чад</c:v>
                </c:pt>
                <c:pt idx="158">
                  <c:v>Камбоджа</c:v>
                </c:pt>
                <c:pt idx="159">
                  <c:v>Гвінея-Бісау</c:v>
                </c:pt>
                <c:pt idx="160">
                  <c:v>Індонезія</c:v>
                </c:pt>
                <c:pt idx="161">
                  <c:v>Уганда</c:v>
                </c:pt>
                <c:pt idx="162">
                  <c:v>Пакистан</c:v>
                </c:pt>
                <c:pt idx="163">
                  <c:v>Коста-Ріка</c:v>
                </c:pt>
                <c:pt idx="164">
                  <c:v>Демократична Республіка Конго</c:v>
                </c:pt>
                <c:pt idx="165">
                  <c:v>Тайвань </c:v>
                </c:pt>
                <c:pt idx="166">
                  <c:v>Філіппіни</c:v>
                </c:pt>
                <c:pt idx="167">
                  <c:v>Непал</c:v>
                </c:pt>
                <c:pt idx="168">
                  <c:v>Шрі Ланка</c:v>
                </c:pt>
                <c:pt idx="169">
                  <c:v>Ефіопія</c:v>
                </c:pt>
                <c:pt idx="170">
                  <c:v>Гонконг</c:v>
                </c:pt>
                <c:pt idx="171">
                  <c:v>Сьєрра-Леоне</c:v>
                </c:pt>
                <c:pt idx="172">
                  <c:v>Домініканська республіка</c:v>
                </c:pt>
                <c:pt idx="173">
                  <c:v>Сінгапур</c:v>
                </c:pt>
                <c:pt idx="174">
                  <c:v>Мадагаскар</c:v>
                </c:pt>
                <c:pt idx="175">
                  <c:v>Туркменістан</c:v>
                </c:pt>
                <c:pt idx="176">
                  <c:v>Іран</c:v>
                </c:pt>
                <c:pt idx="177">
                  <c:v>Центральноафриканська Республіка</c:v>
                </c:pt>
                <c:pt idx="178">
                  <c:v>Бангладеш</c:v>
                </c:pt>
                <c:pt idx="179">
                  <c:v>Гватемала</c:v>
                </c:pt>
                <c:pt idx="180">
                  <c:v>Судан</c:v>
                </c:pt>
                <c:pt idx="181">
                  <c:v>Нігерія</c:v>
                </c:pt>
              </c:strCache>
            </c:strRef>
          </c:cat>
          <c:val>
            <c:numRef>
              <c:f>'Частка сукупних видат'!$B$1:$B$182</c:f>
              <c:numCache>
                <c:formatCode>0.0%</c:formatCode>
                <c:ptCount val="182"/>
                <c:pt idx="0">
                  <c:v>0.83447000000000005</c:v>
                </c:pt>
                <c:pt idx="1">
                  <c:v>0.62009999999999998</c:v>
                </c:pt>
                <c:pt idx="2">
                  <c:v>0.57081000000000004</c:v>
                </c:pt>
                <c:pt idx="3">
                  <c:v>0.56594</c:v>
                </c:pt>
                <c:pt idx="4">
                  <c:v>0.55799999999999994</c:v>
                </c:pt>
                <c:pt idx="5">
                  <c:v>0.55696000000000001</c:v>
                </c:pt>
                <c:pt idx="6">
                  <c:v>0.54949999999999999</c:v>
                </c:pt>
                <c:pt idx="7">
                  <c:v>0.54116999999999993</c:v>
                </c:pt>
                <c:pt idx="8">
                  <c:v>0.52720999999999996</c:v>
                </c:pt>
                <c:pt idx="9">
                  <c:v>0.52356000000000003</c:v>
                </c:pt>
                <c:pt idx="10">
                  <c:v>0.51214000000000004</c:v>
                </c:pt>
                <c:pt idx="11">
                  <c:v>0.49973999999999996</c:v>
                </c:pt>
                <c:pt idx="12">
                  <c:v>0.49243000000000003</c:v>
                </c:pt>
                <c:pt idx="13">
                  <c:v>0.47648000000000001</c:v>
                </c:pt>
                <c:pt idx="14">
                  <c:v>0.47633000000000003</c:v>
                </c:pt>
                <c:pt idx="15">
                  <c:v>0.47295000000000004</c:v>
                </c:pt>
                <c:pt idx="16">
                  <c:v>0.46853</c:v>
                </c:pt>
                <c:pt idx="17">
                  <c:v>0.46811999999999998</c:v>
                </c:pt>
                <c:pt idx="18">
                  <c:v>0.46703000000000006</c:v>
                </c:pt>
                <c:pt idx="19">
                  <c:v>0.46248</c:v>
                </c:pt>
                <c:pt idx="20">
                  <c:v>0.45273000000000002</c:v>
                </c:pt>
                <c:pt idx="21">
                  <c:v>0.45169999999999999</c:v>
                </c:pt>
                <c:pt idx="22">
                  <c:v>0.44883000000000001</c:v>
                </c:pt>
                <c:pt idx="23">
                  <c:v>0.44771</c:v>
                </c:pt>
                <c:pt idx="24">
                  <c:v>0.44758999999999999</c:v>
                </c:pt>
                <c:pt idx="25">
                  <c:v>0.44289000000000001</c:v>
                </c:pt>
                <c:pt idx="26">
                  <c:v>0.44161</c:v>
                </c:pt>
                <c:pt idx="27">
                  <c:v>0.44087000000000004</c:v>
                </c:pt>
                <c:pt idx="28">
                  <c:v>0.44048000000000004</c:v>
                </c:pt>
                <c:pt idx="29">
                  <c:v>0.43889</c:v>
                </c:pt>
                <c:pt idx="30">
                  <c:v>0.43817</c:v>
                </c:pt>
                <c:pt idx="31">
                  <c:v>0.43662000000000001</c:v>
                </c:pt>
                <c:pt idx="32">
                  <c:v>0.435</c:v>
                </c:pt>
                <c:pt idx="33">
                  <c:v>0.43231999999999998</c:v>
                </c:pt>
                <c:pt idx="34">
                  <c:v>0.43156999999999995</c:v>
                </c:pt>
                <c:pt idx="35">
                  <c:v>0.42654999999999998</c:v>
                </c:pt>
                <c:pt idx="36">
                  <c:v>0.42512</c:v>
                </c:pt>
                <c:pt idx="37">
                  <c:v>0.42482999999999999</c:v>
                </c:pt>
                <c:pt idx="38">
                  <c:v>0.42052</c:v>
                </c:pt>
                <c:pt idx="39">
                  <c:v>0.41901000000000005</c:v>
                </c:pt>
                <c:pt idx="40">
                  <c:v>0.41692000000000001</c:v>
                </c:pt>
                <c:pt idx="41">
                  <c:v>0.41576999999999997</c:v>
                </c:pt>
                <c:pt idx="42">
                  <c:v>0.41371999999999998</c:v>
                </c:pt>
                <c:pt idx="43">
                  <c:v>0.41371000000000002</c:v>
                </c:pt>
                <c:pt idx="44">
                  <c:v>0.41350000000000003</c:v>
                </c:pt>
                <c:pt idx="45">
                  <c:v>0.41302999999999995</c:v>
                </c:pt>
                <c:pt idx="46">
                  <c:v>0.41281000000000001</c:v>
                </c:pt>
                <c:pt idx="47">
                  <c:v>0.40393999999999997</c:v>
                </c:pt>
                <c:pt idx="48">
                  <c:v>0.40299999999999997</c:v>
                </c:pt>
                <c:pt idx="49">
                  <c:v>0.40115000000000001</c:v>
                </c:pt>
                <c:pt idx="50">
                  <c:v>0.40037999999999996</c:v>
                </c:pt>
                <c:pt idx="51">
                  <c:v>0.39856999999999998</c:v>
                </c:pt>
                <c:pt idx="52">
                  <c:v>0.39832000000000001</c:v>
                </c:pt>
                <c:pt idx="53">
                  <c:v>0.39685000000000004</c:v>
                </c:pt>
                <c:pt idx="54">
                  <c:v>0.39323999999999998</c:v>
                </c:pt>
                <c:pt idx="55">
                  <c:v>0.39012999999999998</c:v>
                </c:pt>
                <c:pt idx="56">
                  <c:v>0.38986999999999999</c:v>
                </c:pt>
                <c:pt idx="57">
                  <c:v>0.38982</c:v>
                </c:pt>
                <c:pt idx="58">
                  <c:v>0.38972000000000001</c:v>
                </c:pt>
                <c:pt idx="59">
                  <c:v>0.38923999999999997</c:v>
                </c:pt>
                <c:pt idx="60">
                  <c:v>0.38652000000000003</c:v>
                </c:pt>
                <c:pt idx="61">
                  <c:v>0.38583000000000001</c:v>
                </c:pt>
                <c:pt idx="62">
                  <c:v>0.38331000000000004</c:v>
                </c:pt>
                <c:pt idx="63">
                  <c:v>0.38072</c:v>
                </c:pt>
                <c:pt idx="64">
                  <c:v>0.37624999999999997</c:v>
                </c:pt>
                <c:pt idx="65">
                  <c:v>0.37584000000000001</c:v>
                </c:pt>
                <c:pt idx="66">
                  <c:v>0.37305999999999995</c:v>
                </c:pt>
                <c:pt idx="67">
                  <c:v>0.37278</c:v>
                </c:pt>
                <c:pt idx="68">
                  <c:v>0.36932999999999999</c:v>
                </c:pt>
                <c:pt idx="69">
                  <c:v>0.36798999999999998</c:v>
                </c:pt>
                <c:pt idx="70">
                  <c:v>0.36244999999999999</c:v>
                </c:pt>
                <c:pt idx="71">
                  <c:v>0.35558999999999996</c:v>
                </c:pt>
                <c:pt idx="72">
                  <c:v>0.35503000000000001</c:v>
                </c:pt>
                <c:pt idx="73">
                  <c:v>0.35395000000000004</c:v>
                </c:pt>
                <c:pt idx="74">
                  <c:v>0.35296</c:v>
                </c:pt>
                <c:pt idx="75">
                  <c:v>0.35271000000000002</c:v>
                </c:pt>
                <c:pt idx="76">
                  <c:v>0.34939999999999999</c:v>
                </c:pt>
                <c:pt idx="77">
                  <c:v>0.34836</c:v>
                </c:pt>
                <c:pt idx="78">
                  <c:v>0.34825</c:v>
                </c:pt>
                <c:pt idx="79">
                  <c:v>0.34435000000000004</c:v>
                </c:pt>
                <c:pt idx="80">
                  <c:v>0.34360000000000002</c:v>
                </c:pt>
                <c:pt idx="81">
                  <c:v>0.34301999999999999</c:v>
                </c:pt>
                <c:pt idx="82">
                  <c:v>0.34259999999999996</c:v>
                </c:pt>
                <c:pt idx="83">
                  <c:v>0.34240000000000004</c:v>
                </c:pt>
                <c:pt idx="84">
                  <c:v>0.34229999999999999</c:v>
                </c:pt>
                <c:pt idx="85">
                  <c:v>0.33703000000000005</c:v>
                </c:pt>
                <c:pt idx="86">
                  <c:v>0.33468000000000003</c:v>
                </c:pt>
                <c:pt idx="87">
                  <c:v>0.33081000000000005</c:v>
                </c:pt>
                <c:pt idx="88">
                  <c:v>0.32919999999999999</c:v>
                </c:pt>
                <c:pt idx="89">
                  <c:v>0.32844999999999996</c:v>
                </c:pt>
                <c:pt idx="90">
                  <c:v>0.32841000000000004</c:v>
                </c:pt>
                <c:pt idx="91">
                  <c:v>0.32384000000000002</c:v>
                </c:pt>
                <c:pt idx="92">
                  <c:v>0.32353999999999999</c:v>
                </c:pt>
                <c:pt idx="93">
                  <c:v>0.31968000000000002</c:v>
                </c:pt>
                <c:pt idx="94">
                  <c:v>0.31961000000000001</c:v>
                </c:pt>
                <c:pt idx="95">
                  <c:v>0.31834000000000001</c:v>
                </c:pt>
                <c:pt idx="96">
                  <c:v>0.31763999999999998</c:v>
                </c:pt>
                <c:pt idx="97">
                  <c:v>0.31546000000000002</c:v>
                </c:pt>
                <c:pt idx="98">
                  <c:v>0.31519999999999998</c:v>
                </c:pt>
                <c:pt idx="99">
                  <c:v>0.31133</c:v>
                </c:pt>
                <c:pt idx="100">
                  <c:v>0.30990000000000001</c:v>
                </c:pt>
                <c:pt idx="101">
                  <c:v>0.30953999999999998</c:v>
                </c:pt>
                <c:pt idx="102">
                  <c:v>0.30917</c:v>
                </c:pt>
                <c:pt idx="103">
                  <c:v>0.30286999999999997</c:v>
                </c:pt>
                <c:pt idx="104">
                  <c:v>0.30107</c:v>
                </c:pt>
                <c:pt idx="105">
                  <c:v>0.29986999999999997</c:v>
                </c:pt>
                <c:pt idx="106">
                  <c:v>0.29909999999999998</c:v>
                </c:pt>
                <c:pt idx="107">
                  <c:v>0.29821999999999999</c:v>
                </c:pt>
                <c:pt idx="108">
                  <c:v>0.29576000000000002</c:v>
                </c:pt>
                <c:pt idx="109">
                  <c:v>0.29308000000000001</c:v>
                </c:pt>
                <c:pt idx="110">
                  <c:v>0.29299999999999998</c:v>
                </c:pt>
                <c:pt idx="111">
                  <c:v>0.28981000000000001</c:v>
                </c:pt>
                <c:pt idx="112">
                  <c:v>0.28876000000000002</c:v>
                </c:pt>
                <c:pt idx="113">
                  <c:v>0.28711999999999999</c:v>
                </c:pt>
                <c:pt idx="114">
                  <c:v>0.28367999999999999</c:v>
                </c:pt>
                <c:pt idx="115">
                  <c:v>0.28342000000000001</c:v>
                </c:pt>
                <c:pt idx="116">
                  <c:v>0.28293000000000001</c:v>
                </c:pt>
                <c:pt idx="117">
                  <c:v>0.28131</c:v>
                </c:pt>
                <c:pt idx="118">
                  <c:v>0.28126000000000001</c:v>
                </c:pt>
                <c:pt idx="119">
                  <c:v>0.28101999999999999</c:v>
                </c:pt>
                <c:pt idx="120">
                  <c:v>0.27927000000000002</c:v>
                </c:pt>
                <c:pt idx="121">
                  <c:v>0.27629000000000004</c:v>
                </c:pt>
                <c:pt idx="122">
                  <c:v>0.27548</c:v>
                </c:pt>
                <c:pt idx="123">
                  <c:v>0.27516999999999997</c:v>
                </c:pt>
                <c:pt idx="124">
                  <c:v>0.27216999999999997</c:v>
                </c:pt>
                <c:pt idx="125">
                  <c:v>0.26972000000000002</c:v>
                </c:pt>
                <c:pt idx="126">
                  <c:v>0.26915</c:v>
                </c:pt>
                <c:pt idx="127">
                  <c:v>0.26890000000000003</c:v>
                </c:pt>
                <c:pt idx="128">
                  <c:v>0.26696000000000003</c:v>
                </c:pt>
                <c:pt idx="129">
                  <c:v>0.26513000000000003</c:v>
                </c:pt>
                <c:pt idx="130">
                  <c:v>0.26462000000000002</c:v>
                </c:pt>
                <c:pt idx="131">
                  <c:v>0.26452999999999999</c:v>
                </c:pt>
                <c:pt idx="132">
                  <c:v>0.26422999999999996</c:v>
                </c:pt>
                <c:pt idx="133">
                  <c:v>0.26384000000000002</c:v>
                </c:pt>
                <c:pt idx="134">
                  <c:v>0.26273000000000002</c:v>
                </c:pt>
                <c:pt idx="135">
                  <c:v>0.25525999999999999</c:v>
                </c:pt>
                <c:pt idx="136">
                  <c:v>0.25280000000000002</c:v>
                </c:pt>
                <c:pt idx="137">
                  <c:v>0.25169000000000002</c:v>
                </c:pt>
                <c:pt idx="138">
                  <c:v>0.24515000000000001</c:v>
                </c:pt>
                <c:pt idx="139">
                  <c:v>0.24292999999999998</c:v>
                </c:pt>
                <c:pt idx="140">
                  <c:v>0.24234999999999998</c:v>
                </c:pt>
                <c:pt idx="141">
                  <c:v>0.24161000000000002</c:v>
                </c:pt>
                <c:pt idx="142">
                  <c:v>0.23536000000000001</c:v>
                </c:pt>
                <c:pt idx="143">
                  <c:v>0.23268</c:v>
                </c:pt>
                <c:pt idx="144">
                  <c:v>0.23108000000000001</c:v>
                </c:pt>
                <c:pt idx="145">
                  <c:v>0.22829999999999998</c:v>
                </c:pt>
                <c:pt idx="146">
                  <c:v>0.22620000000000001</c:v>
                </c:pt>
                <c:pt idx="147">
                  <c:v>0.22516999999999998</c:v>
                </c:pt>
                <c:pt idx="148">
                  <c:v>0.22450000000000001</c:v>
                </c:pt>
                <c:pt idx="149">
                  <c:v>0.22436</c:v>
                </c:pt>
                <c:pt idx="150">
                  <c:v>0.22228000000000001</c:v>
                </c:pt>
                <c:pt idx="151">
                  <c:v>0.21992</c:v>
                </c:pt>
                <c:pt idx="152">
                  <c:v>0.21861</c:v>
                </c:pt>
                <c:pt idx="153">
                  <c:v>0.21836</c:v>
                </c:pt>
                <c:pt idx="154">
                  <c:v>0.21568000000000001</c:v>
                </c:pt>
                <c:pt idx="155">
                  <c:v>0.21254999999999999</c:v>
                </c:pt>
                <c:pt idx="156">
                  <c:v>0.21047000000000002</c:v>
                </c:pt>
                <c:pt idx="157">
                  <c:v>0.20545000000000002</c:v>
                </c:pt>
                <c:pt idx="158">
                  <c:v>0.20495000000000002</c:v>
                </c:pt>
                <c:pt idx="159">
                  <c:v>0.20343</c:v>
                </c:pt>
                <c:pt idx="160">
                  <c:v>0.20088999999999999</c:v>
                </c:pt>
                <c:pt idx="161">
                  <c:v>0.19797000000000001</c:v>
                </c:pt>
                <c:pt idx="162">
                  <c:v>0.19789999999999999</c:v>
                </c:pt>
                <c:pt idx="163">
                  <c:v>0.19684000000000001</c:v>
                </c:pt>
                <c:pt idx="164">
                  <c:v>0.19594</c:v>
                </c:pt>
                <c:pt idx="165">
                  <c:v>0.19277999999999998</c:v>
                </c:pt>
                <c:pt idx="166">
                  <c:v>0.19204999999999997</c:v>
                </c:pt>
                <c:pt idx="167">
                  <c:v>0.18761</c:v>
                </c:pt>
                <c:pt idx="168">
                  <c:v>0.18524000000000002</c:v>
                </c:pt>
                <c:pt idx="169">
                  <c:v>0.18395</c:v>
                </c:pt>
                <c:pt idx="170">
                  <c:v>0.18207999999999999</c:v>
                </c:pt>
                <c:pt idx="171">
                  <c:v>0.17893000000000001</c:v>
                </c:pt>
                <c:pt idx="172">
                  <c:v>0.17798999999999998</c:v>
                </c:pt>
                <c:pt idx="173">
                  <c:v>0.17615999999999998</c:v>
                </c:pt>
                <c:pt idx="174">
                  <c:v>0.16952999999999999</c:v>
                </c:pt>
                <c:pt idx="175">
                  <c:v>0.16428999999999999</c:v>
                </c:pt>
                <c:pt idx="176">
                  <c:v>0.15210000000000001</c:v>
                </c:pt>
                <c:pt idx="177">
                  <c:v>0.14583000000000002</c:v>
                </c:pt>
                <c:pt idx="178">
                  <c:v>0.13539000000000001</c:v>
                </c:pt>
                <c:pt idx="179">
                  <c:v>0.13306999999999999</c:v>
                </c:pt>
                <c:pt idx="180">
                  <c:v>0.12359000000000001</c:v>
                </c:pt>
                <c:pt idx="181">
                  <c:v>0.12311999999999999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8416"/>
        <c:axId val="216479504"/>
      </c:barChart>
      <c:catAx>
        <c:axId val="21647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9504"/>
        <c:crosses val="autoZero"/>
        <c:auto val="1"/>
        <c:lblAlgn val="ctr"/>
        <c:lblOffset val="100"/>
        <c:noMultiLvlLbl val="0"/>
      </c:catAx>
      <c:valAx>
        <c:axId val="2164795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crossAx val="2164784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cat>
            <c:strRef>
              <c:f>'Частка сукупних видат'!$A$1:$A$10</c:f>
              <c:strCache>
                <c:ptCount val="10"/>
                <c:pt idx="0">
                  <c:v>Лівія</c:v>
                </c:pt>
                <c:pt idx="1">
                  <c:v>Лесото</c:v>
                </c:pt>
                <c:pt idx="2">
                  <c:v>Франція</c:v>
                </c:pt>
                <c:pt idx="3">
                  <c:v>Фінляндія</c:v>
                </c:pt>
                <c:pt idx="4">
                  <c:v>Україна</c:v>
                </c:pt>
                <c:pt idx="5">
                  <c:v>Данія</c:v>
                </c:pt>
                <c:pt idx="6">
                  <c:v>Італія</c:v>
                </c:pt>
                <c:pt idx="7">
                  <c:v>Бельгія</c:v>
                </c:pt>
                <c:pt idx="8">
                  <c:v>Австрія</c:v>
                </c:pt>
                <c:pt idx="9">
                  <c:v>Швеція</c:v>
                </c:pt>
              </c:strCache>
            </c:strRef>
          </c:cat>
          <c:val>
            <c:numRef>
              <c:f>'Частка сукупних видат'!$B$1:$B$10</c:f>
              <c:numCache>
                <c:formatCode>0.0%</c:formatCode>
                <c:ptCount val="10"/>
                <c:pt idx="0">
                  <c:v>0.83447000000000005</c:v>
                </c:pt>
                <c:pt idx="1">
                  <c:v>0.62009999999999998</c:v>
                </c:pt>
                <c:pt idx="2">
                  <c:v>0.57081000000000004</c:v>
                </c:pt>
                <c:pt idx="3">
                  <c:v>0.56594</c:v>
                </c:pt>
                <c:pt idx="4">
                  <c:v>0.55799999999999994</c:v>
                </c:pt>
                <c:pt idx="5">
                  <c:v>0.55696000000000001</c:v>
                </c:pt>
                <c:pt idx="6">
                  <c:v>0.54949999999999999</c:v>
                </c:pt>
                <c:pt idx="7">
                  <c:v>0.54116999999999993</c:v>
                </c:pt>
                <c:pt idx="8">
                  <c:v>0.52720999999999996</c:v>
                </c:pt>
                <c:pt idx="9">
                  <c:v>0.52356000000000003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11008"/>
        <c:axId val="216399584"/>
      </c:barChart>
      <c:catAx>
        <c:axId val="21641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399584"/>
        <c:crosses val="autoZero"/>
        <c:auto val="1"/>
        <c:lblAlgn val="ctr"/>
        <c:lblOffset val="100"/>
        <c:noMultiLvlLbl val="0"/>
      </c:catAx>
      <c:valAx>
        <c:axId val="2163995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crossAx val="216411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'Швеція та Ірландія'!$E$3</c:f>
              <c:strCache>
                <c:ptCount val="1"/>
                <c:pt idx="0">
                  <c:v>Ріст ВВП у Ірландії, %</c:v>
                </c:pt>
              </c:strCache>
            </c:strRef>
          </c:tx>
          <c:spPr>
            <a:ln w="22225" cap="rnd">
              <a:solidFill>
                <a:srgbClr val="184E82"/>
              </a:solidFill>
              <a:round/>
            </a:ln>
            <a:effectLst/>
          </c:spPr>
          <c:marker>
            <c:symbol val="none"/>
          </c:marker>
          <c:cat>
            <c:numRef>
              <c:f>'Швеція та Ірландія'!$D$4:$D$37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'Швеція та Ірландія'!$E$4:$E$37</c:f>
              <c:numCache>
                <c:formatCode>General</c:formatCode>
                <c:ptCount val="34"/>
                <c:pt idx="0">
                  <c:v>2.8980000000000001</c:v>
                </c:pt>
                <c:pt idx="1">
                  <c:v>2.512</c:v>
                </c:pt>
                <c:pt idx="2">
                  <c:v>1.4950000000000001</c:v>
                </c:pt>
                <c:pt idx="3">
                  <c:v>-0.72899999999999998</c:v>
                </c:pt>
                <c:pt idx="4">
                  <c:v>3.2040000000000002</c:v>
                </c:pt>
                <c:pt idx="5">
                  <c:v>1.9470000000000001</c:v>
                </c:pt>
                <c:pt idx="6">
                  <c:v>0.42399999999999999</c:v>
                </c:pt>
                <c:pt idx="7">
                  <c:v>3.641</c:v>
                </c:pt>
                <c:pt idx="8">
                  <c:v>2.9980000000000002</c:v>
                </c:pt>
                <c:pt idx="9">
                  <c:v>5.6139999999999999</c:v>
                </c:pt>
                <c:pt idx="10">
                  <c:v>7.7110000000000003</c:v>
                </c:pt>
                <c:pt idx="11">
                  <c:v>1.6419999999999999</c:v>
                </c:pt>
                <c:pt idx="12">
                  <c:v>3.5790000000000002</c:v>
                </c:pt>
                <c:pt idx="13">
                  <c:v>2.3140000000000001</c:v>
                </c:pt>
                <c:pt idx="14">
                  <c:v>5.8940000000000001</c:v>
                </c:pt>
                <c:pt idx="15">
                  <c:v>9.593</c:v>
                </c:pt>
                <c:pt idx="16">
                  <c:v>9.0839999999999996</c:v>
                </c:pt>
                <c:pt idx="17">
                  <c:v>10.778</c:v>
                </c:pt>
                <c:pt idx="18">
                  <c:v>8.5489999999999995</c:v>
                </c:pt>
                <c:pt idx="19">
                  <c:v>10.201000000000001</c:v>
                </c:pt>
                <c:pt idx="20">
                  <c:v>9.5210000000000008</c:v>
                </c:pt>
                <c:pt idx="21">
                  <c:v>5.2729999999999997</c:v>
                </c:pt>
                <c:pt idx="22">
                  <c:v>5.8380000000000001</c:v>
                </c:pt>
                <c:pt idx="23">
                  <c:v>2.9569999999999999</c:v>
                </c:pt>
                <c:pt idx="24">
                  <c:v>4.5780000000000003</c:v>
                </c:pt>
                <c:pt idx="25">
                  <c:v>5.6740000000000004</c:v>
                </c:pt>
                <c:pt idx="26">
                  <c:v>5.47</c:v>
                </c:pt>
                <c:pt idx="27">
                  <c:v>4.9320000000000004</c:v>
                </c:pt>
                <c:pt idx="28">
                  <c:v>-2.61</c:v>
                </c:pt>
                <c:pt idx="29">
                  <c:v>-6.3710000000000004</c:v>
                </c:pt>
                <c:pt idx="30">
                  <c:v>-0.27500000000000002</c:v>
                </c:pt>
                <c:pt idx="31">
                  <c:v>2.7730000000000001</c:v>
                </c:pt>
                <c:pt idx="32">
                  <c:v>-0.313</c:v>
                </c:pt>
                <c:pt idx="33">
                  <c:v>0.17399999999999999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'Швеція та Ірландія'!$G$3</c:f>
              <c:strCache>
                <c:ptCount val="1"/>
                <c:pt idx="0">
                  <c:v>Ріст ВВП у Швеції</c:v>
                </c:pt>
              </c:strCache>
            </c:strRef>
          </c:tx>
          <c:spPr>
            <a:ln w="22225" cap="rnd">
              <a:solidFill>
                <a:srgbClr val="B6EF5C"/>
              </a:solidFill>
              <a:round/>
            </a:ln>
            <a:effectLst/>
          </c:spPr>
          <c:marker>
            <c:symbol val="none"/>
          </c:marker>
          <c:cat>
            <c:numRef>
              <c:f>'Швеція та Ірландія'!$D$4:$D$37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'Швеція та Ірландія'!$G$4:$G$37</c:f>
              <c:numCache>
                <c:formatCode>General</c:formatCode>
                <c:ptCount val="34"/>
                <c:pt idx="0">
                  <c:v>4.5549999999999997</c:v>
                </c:pt>
                <c:pt idx="1">
                  <c:v>-0.191</c:v>
                </c:pt>
                <c:pt idx="2">
                  <c:v>1.242</c:v>
                </c:pt>
                <c:pt idx="3">
                  <c:v>1.8779999999999999</c:v>
                </c:pt>
                <c:pt idx="4">
                  <c:v>4.3120000000000003</c:v>
                </c:pt>
                <c:pt idx="5">
                  <c:v>2.2170000000000001</c:v>
                </c:pt>
                <c:pt idx="6">
                  <c:v>2.7879999999999998</c:v>
                </c:pt>
                <c:pt idx="7">
                  <c:v>3.4</c:v>
                </c:pt>
                <c:pt idx="8">
                  <c:v>2.6019999999999999</c:v>
                </c:pt>
                <c:pt idx="9">
                  <c:v>2.746</c:v>
                </c:pt>
                <c:pt idx="10">
                  <c:v>1.0289999999999999</c:v>
                </c:pt>
                <c:pt idx="11">
                  <c:v>-1.079</c:v>
                </c:pt>
                <c:pt idx="12">
                  <c:v>-1.1819999999999999</c:v>
                </c:pt>
                <c:pt idx="13">
                  <c:v>-0.4</c:v>
                </c:pt>
                <c:pt idx="14">
                  <c:v>4.0880000000000001</c:v>
                </c:pt>
                <c:pt idx="15">
                  <c:v>4.024</c:v>
                </c:pt>
                <c:pt idx="16">
                  <c:v>1.518</c:v>
                </c:pt>
                <c:pt idx="17">
                  <c:v>2.9</c:v>
                </c:pt>
                <c:pt idx="18">
                  <c:v>4.2270000000000003</c:v>
                </c:pt>
                <c:pt idx="19">
                  <c:v>4.53</c:v>
                </c:pt>
                <c:pt idx="20">
                  <c:v>4.7350000000000003</c:v>
                </c:pt>
                <c:pt idx="21">
                  <c:v>1.5629999999999999</c:v>
                </c:pt>
                <c:pt idx="22">
                  <c:v>2.0739999999999998</c:v>
                </c:pt>
                <c:pt idx="23">
                  <c:v>2.3860000000000001</c:v>
                </c:pt>
                <c:pt idx="24">
                  <c:v>4.3209999999999997</c:v>
                </c:pt>
                <c:pt idx="25">
                  <c:v>2.8180000000000001</c:v>
                </c:pt>
                <c:pt idx="26">
                  <c:v>4.6879999999999997</c:v>
                </c:pt>
                <c:pt idx="27">
                  <c:v>3.4049999999999998</c:v>
                </c:pt>
                <c:pt idx="28">
                  <c:v>-0.55700000000000005</c:v>
                </c:pt>
                <c:pt idx="29">
                  <c:v>-5.1849999999999996</c:v>
                </c:pt>
                <c:pt idx="30">
                  <c:v>5.9889999999999999</c:v>
                </c:pt>
                <c:pt idx="31">
                  <c:v>2.6640000000000001</c:v>
                </c:pt>
                <c:pt idx="32">
                  <c:v>-0.28599999999999998</c:v>
                </c:pt>
                <c:pt idx="33">
                  <c:v>1.282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28080"/>
        <c:axId val="213730800"/>
      </c:lineChart>
      <c:lineChart>
        <c:grouping val="standard"/>
        <c:varyColors val="0"/>
        <c:ser>
          <c:idx val="1"/>
          <c:order val="1"/>
          <c:tx>
            <c:strRef>
              <c:f>'Швеція та Ірландія'!$F$3</c:f>
              <c:strCache>
                <c:ptCount val="1"/>
                <c:pt idx="0">
                  <c:v>Державні видатки у Ірландії, % ВВП</c:v>
                </c:pt>
              </c:strCache>
            </c:strRef>
          </c:tx>
          <c:spPr>
            <a:ln w="22225" cap="rnd">
              <a:solidFill>
                <a:srgbClr val="184E8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'Швеція та Ірландія'!$D$4:$D$37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'Швеція та Ірландія'!$F$4:$F$37</c:f>
              <c:numCache>
                <c:formatCode>General</c:formatCode>
                <c:ptCount val="34"/>
                <c:pt idx="0">
                  <c:v>46.953000000000003</c:v>
                </c:pt>
                <c:pt idx="1">
                  <c:v>48.494999999999997</c:v>
                </c:pt>
                <c:pt idx="2">
                  <c:v>51.322000000000003</c:v>
                </c:pt>
                <c:pt idx="3">
                  <c:v>51.573</c:v>
                </c:pt>
                <c:pt idx="4">
                  <c:v>50.433</c:v>
                </c:pt>
                <c:pt idx="5">
                  <c:v>56.875</c:v>
                </c:pt>
                <c:pt idx="6">
                  <c:v>55.210999999999999</c:v>
                </c:pt>
                <c:pt idx="7">
                  <c:v>51.198999999999998</c:v>
                </c:pt>
                <c:pt idx="8">
                  <c:v>48.478999999999999</c:v>
                </c:pt>
                <c:pt idx="9">
                  <c:v>42.898000000000003</c:v>
                </c:pt>
                <c:pt idx="10">
                  <c:v>43.73</c:v>
                </c:pt>
                <c:pt idx="11">
                  <c:v>45.231999999999999</c:v>
                </c:pt>
                <c:pt idx="12">
                  <c:v>45.947000000000003</c:v>
                </c:pt>
                <c:pt idx="13">
                  <c:v>43.76</c:v>
                </c:pt>
                <c:pt idx="14">
                  <c:v>43.408999999999999</c:v>
                </c:pt>
                <c:pt idx="15">
                  <c:v>39.536999999999999</c:v>
                </c:pt>
                <c:pt idx="16">
                  <c:v>38.817</c:v>
                </c:pt>
                <c:pt idx="17">
                  <c:v>38.563000000000002</c:v>
                </c:pt>
                <c:pt idx="18">
                  <c:v>34.779000000000003</c:v>
                </c:pt>
                <c:pt idx="19">
                  <c:v>34.042000000000002</c:v>
                </c:pt>
                <c:pt idx="20">
                  <c:v>31.062999999999999</c:v>
                </c:pt>
                <c:pt idx="21">
                  <c:v>32.698999999999998</c:v>
                </c:pt>
                <c:pt idx="22">
                  <c:v>33.216999999999999</c:v>
                </c:pt>
                <c:pt idx="23">
                  <c:v>33.14</c:v>
                </c:pt>
                <c:pt idx="24">
                  <c:v>33.253</c:v>
                </c:pt>
                <c:pt idx="25">
                  <c:v>33.503999999999998</c:v>
                </c:pt>
                <c:pt idx="26">
                  <c:v>34.073999999999998</c:v>
                </c:pt>
                <c:pt idx="27">
                  <c:v>35.972999999999999</c:v>
                </c:pt>
                <c:pt idx="28">
                  <c:v>42.026000000000003</c:v>
                </c:pt>
                <c:pt idx="29">
                  <c:v>47.591999999999999</c:v>
                </c:pt>
                <c:pt idx="30">
                  <c:v>66.061000000000007</c:v>
                </c:pt>
                <c:pt idx="31">
                  <c:v>46.133000000000003</c:v>
                </c:pt>
                <c:pt idx="32">
                  <c:v>42.247</c:v>
                </c:pt>
                <c:pt idx="33">
                  <c:v>40.506999999999998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'Швеція та Ірландія'!$H$3</c:f>
              <c:strCache>
                <c:ptCount val="1"/>
                <c:pt idx="0">
                  <c:v>Державні видатки у Швеції</c:v>
                </c:pt>
              </c:strCache>
            </c:strRef>
          </c:tx>
          <c:spPr>
            <a:ln w="22225" cap="sq">
              <a:solidFill>
                <a:srgbClr val="B6EF5C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'Швеція та Ірландія'!$D$4:$D$37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'Швеція та Ірландія'!$H$4:$H$37</c:f>
              <c:numCache>
                <c:formatCode>General</c:formatCode>
                <c:ptCount val="34"/>
                <c:pt idx="0">
                  <c:v>60.701000000000001</c:v>
                </c:pt>
                <c:pt idx="1">
                  <c:v>63.317</c:v>
                </c:pt>
                <c:pt idx="2">
                  <c:v>65.460999999999999</c:v>
                </c:pt>
                <c:pt idx="3">
                  <c:v>65.013999999999996</c:v>
                </c:pt>
                <c:pt idx="4">
                  <c:v>62.350999999999999</c:v>
                </c:pt>
                <c:pt idx="5">
                  <c:v>63.433</c:v>
                </c:pt>
                <c:pt idx="6">
                  <c:v>61.42</c:v>
                </c:pt>
                <c:pt idx="7">
                  <c:v>59.110999999999997</c:v>
                </c:pt>
                <c:pt idx="8">
                  <c:v>57.784999999999997</c:v>
                </c:pt>
                <c:pt idx="9">
                  <c:v>57.719000000000001</c:v>
                </c:pt>
                <c:pt idx="10">
                  <c:v>58.697000000000003</c:v>
                </c:pt>
                <c:pt idx="11">
                  <c:v>62.033999999999999</c:v>
                </c:pt>
                <c:pt idx="12">
                  <c:v>67.665999999999997</c:v>
                </c:pt>
                <c:pt idx="13">
                  <c:v>68.313000000000002</c:v>
                </c:pt>
                <c:pt idx="14">
                  <c:v>65.570999999999998</c:v>
                </c:pt>
                <c:pt idx="15">
                  <c:v>62.398000000000003</c:v>
                </c:pt>
                <c:pt idx="16">
                  <c:v>60.372999999999998</c:v>
                </c:pt>
                <c:pt idx="17">
                  <c:v>58.07</c:v>
                </c:pt>
                <c:pt idx="18">
                  <c:v>56.12</c:v>
                </c:pt>
                <c:pt idx="19">
                  <c:v>55.53</c:v>
                </c:pt>
                <c:pt idx="20">
                  <c:v>52.43</c:v>
                </c:pt>
                <c:pt idx="21">
                  <c:v>51.670999999999999</c:v>
                </c:pt>
                <c:pt idx="22">
                  <c:v>52.865000000000002</c:v>
                </c:pt>
                <c:pt idx="23">
                  <c:v>52.914999999999999</c:v>
                </c:pt>
                <c:pt idx="24">
                  <c:v>51.393000000000001</c:v>
                </c:pt>
                <c:pt idx="25">
                  <c:v>51.296999999999997</c:v>
                </c:pt>
                <c:pt idx="26">
                  <c:v>50.082999999999998</c:v>
                </c:pt>
                <c:pt idx="27">
                  <c:v>48.31</c:v>
                </c:pt>
                <c:pt idx="28">
                  <c:v>48.94</c:v>
                </c:pt>
                <c:pt idx="29">
                  <c:v>51.889000000000003</c:v>
                </c:pt>
                <c:pt idx="30">
                  <c:v>49.619</c:v>
                </c:pt>
                <c:pt idx="31">
                  <c:v>49.003</c:v>
                </c:pt>
                <c:pt idx="32">
                  <c:v>50.204999999999998</c:v>
                </c:pt>
                <c:pt idx="33">
                  <c:v>50.658999999999999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29712"/>
        <c:axId val="213720464"/>
      </c:lineChart>
      <c:catAx>
        <c:axId val="2137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30800"/>
        <c:crosses val="autoZero"/>
        <c:auto val="1"/>
        <c:lblAlgn val="ctr"/>
        <c:lblOffset val="100"/>
        <c:tickLblSkip val="3"/>
        <c:noMultiLvlLbl val="0"/>
      </c:catAx>
      <c:valAx>
        <c:axId val="21373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28080"/>
        <c:crosses val="autoZero"/>
        <c:crossBetween val="between"/>
      </c:valAx>
      <c:valAx>
        <c:axId val="213720464"/>
        <c:scaling>
          <c:orientation val="minMax"/>
          <c:min val="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29712"/>
        <c:crosses val="max"/>
        <c:crossBetween val="between"/>
      </c:valAx>
      <c:catAx>
        <c:axId val="21372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720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51149035272757"/>
          <c:y val="9.697522474934181E-2"/>
          <c:w val="0.72743241469816278"/>
          <c:h val="0.749082093904928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'Сповільн економ зрост'!$C$1</c:f>
              <c:strCache>
                <c:ptCount val="1"/>
                <c:pt idx="0">
                  <c:v>Ріст ВВП, % (медіана)</c:v>
                </c:pt>
              </c:strCache>
            </c:strRef>
          </c:tx>
          <c:spPr>
            <a:solidFill>
              <a:srgbClr val="184E82"/>
            </a:solidFill>
            <a:ln>
              <a:noFill/>
            </a:ln>
            <a:effectLst/>
          </c:spPr>
          <c:invertIfNegative val="0"/>
          <c:cat>
            <c:strRef>
              <c:f>'Сповільн економ зрост'!$B$3:$B$7</c:f>
              <c:strCache>
                <c:ptCount val="5"/>
                <c:pt idx="0">
                  <c:v>less than 25%</c:v>
                </c:pt>
                <c:pt idx="1">
                  <c:v>25%-35%</c:v>
                </c:pt>
                <c:pt idx="2">
                  <c:v>35%-40%</c:v>
                </c:pt>
                <c:pt idx="3">
                  <c:v>40%-45%</c:v>
                </c:pt>
                <c:pt idx="4">
                  <c:v>45% or more</c:v>
                </c:pt>
              </c:strCache>
            </c:strRef>
          </c:cat>
          <c:val>
            <c:numRef>
              <c:f>'Сповільн економ зрост'!$D$3:$D$7</c:f>
              <c:numCache>
                <c:formatCode>General</c:formatCode>
                <c:ptCount val="5"/>
                <c:pt idx="0">
                  <c:v>4.169428571428571</c:v>
                </c:pt>
                <c:pt idx="1">
                  <c:v>4.1966428571428569</c:v>
                </c:pt>
                <c:pt idx="2">
                  <c:v>3.8955714285714289</c:v>
                </c:pt>
                <c:pt idx="3">
                  <c:v>2.8232857142857144</c:v>
                </c:pt>
                <c:pt idx="4">
                  <c:v>1.6258571428571431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22640"/>
        <c:axId val="213731344"/>
      </c:barChart>
      <c:catAx>
        <c:axId val="21372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31344"/>
        <c:crosses val="autoZero"/>
        <c:auto val="1"/>
        <c:lblAlgn val="ctr"/>
        <c:lblOffset val="100"/>
        <c:noMultiLvlLbl val="0"/>
      </c:catAx>
      <c:valAx>
        <c:axId val="21373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2264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45296199446654E-2"/>
          <c:y val="4.505747044877418E-2"/>
          <c:w val="0.86767623297034879"/>
          <c:h val="0.83684660796618926"/>
        </c:manualLayout>
      </c:layout>
      <c:bubbleChart>
        <c:varyColors val="0"/>
        <c:ser>
          <c:idx val="0"/>
          <c:order val="0"/>
          <c:tx>
            <c:strRef>
              <c:f>'Темпи економ зрост'!$C$157:$C$175</c:f>
              <c:strCache>
                <c:ptCount val="19"/>
                <c:pt idx="0">
                  <c:v>East Asia and Pacific</c:v>
                </c:pt>
                <c:pt idx="1">
                  <c:v>MENA</c:v>
                </c:pt>
                <c:pt idx="3">
                  <c:v>Sub-Saharan Africa</c:v>
                </c:pt>
                <c:pt idx="4">
                  <c:v>Latin America&amp;Carribean</c:v>
                </c:pt>
                <c:pt idx="6">
                  <c:v>EU-15</c:v>
                </c:pt>
                <c:pt idx="7">
                  <c:v>EU-CEE</c:v>
                </c:pt>
                <c:pt idx="8">
                  <c:v>Turkey</c:v>
                </c:pt>
                <c:pt idx="9">
                  <c:v>Scandinavia</c:v>
                </c:pt>
                <c:pt idx="10">
                  <c:v>Australia</c:v>
                </c:pt>
                <c:pt idx="11">
                  <c:v>New Zealand</c:v>
                </c:pt>
                <c:pt idx="12">
                  <c:v>South and Central Asia</c:v>
                </c:pt>
                <c:pt idx="13">
                  <c:v>Japan</c:v>
                </c:pt>
                <c:pt idx="14">
                  <c:v>India</c:v>
                </c:pt>
                <c:pt idx="15">
                  <c:v>Israel</c:v>
                </c:pt>
                <c:pt idx="16">
                  <c:v>USA</c:v>
                </c:pt>
                <c:pt idx="17">
                  <c:v>Canada</c:v>
                </c:pt>
                <c:pt idx="18">
                  <c:v>Ukraine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8EBE3F">
                  <a:alpha val="45000"/>
                </a:srgb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8EBE3F">
                  <a:alpha val="49000"/>
                </a:srgbClr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D7BA29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44E8BC02-6832-4D8B-A969-8BD852E49CE9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>
                <c:manualLayout>
                  <c:x val="-7.4562485179037227E-2"/>
                  <c:y val="0"/>
                </c:manualLayout>
              </c:layout>
              <c:tx>
                <c:rich>
                  <a:bodyPr/>
                  <a:lstStyle/>
                  <a:p>
                    <a:fld id="{472C348A-B5F9-4A14-8B7F-2CDB2B9FB054}" type="CELLRANGE">
                      <a:rPr lang="en-US"/>
                      <a:pPr/>
                      <a:t>[CELLRANGE]</a:t>
                    </a:fld>
                    <a:endParaRPr lang="uk-U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8E045AD-2298-4BA9-869A-94EC86C84D9F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278264A-B4AA-46BA-9F01-2F3A716B7967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875528885312191"/>
                  <c:y val="7.3357895071254398E-2"/>
                </c:manualLayout>
              </c:layout>
              <c:tx>
                <c:rich>
                  <a:bodyPr/>
                  <a:lstStyle/>
                  <a:p>
                    <a:fld id="{4E59A740-218D-429F-961B-24536E586EDC}" type="CELLRANGE">
                      <a:rPr lang="en-US"/>
                      <a:pPr/>
                      <a:t>[CELLRANGE]</a:t>
                    </a:fld>
                    <a:endParaRPr lang="uk-U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1F09F10-98DD-459F-AEBA-DA73E5EF7B98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CDA0D30-E2AD-4560-B14B-7DFE8CB3AE83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>
                <c:manualLayout>
                  <c:x val="-0.11530208753584108"/>
                  <c:y val="-4.4829824765766649E-2"/>
                </c:manualLayout>
              </c:layout>
              <c:tx>
                <c:rich>
                  <a:bodyPr/>
                  <a:lstStyle/>
                  <a:p>
                    <a:fld id="{0D27002D-2957-423F-A279-C56AEECAEA6E}" type="CELLRANGE">
                      <a:rPr lang="en-US"/>
                      <a:pPr/>
                      <a:t>[CELLRANGE]</a:t>
                    </a:fld>
                    <a:endParaRPr lang="uk-U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E0DE899-6609-43D7-9ACF-BBD55747BCAB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7BB985F-B836-4EB1-96D3-027A7576EB86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9AF856A-B47C-41B2-AD49-B20F8AB5509B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28B0BAA-4DB4-49DD-A43B-F1DD960233F1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6EFF96D-CE22-4DE5-9DA5-65D8600BB4C3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3AB300B-8C54-4471-A44D-BA34000625CA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A6017BF-9D37-422A-9601-7C2469EF219C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C22D8EC-FFA3-427A-AD09-033BC497F35C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1528FB2B-19D2-45BB-905B-B2AF9FAF9701}" type="CELLRANGE">
                      <a:rPr lang="uk-UA"/>
                      <a:pPr/>
                      <a:t>[CELLRANGE]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'Темпи економ зрост'!$D$157:$D$175</c:f>
              <c:numCache>
                <c:formatCode>0.00</c:formatCode>
                <c:ptCount val="19"/>
                <c:pt idx="0">
                  <c:v>25.024219047619045</c:v>
                </c:pt>
                <c:pt idx="1">
                  <c:v>32.855337585034015</c:v>
                </c:pt>
                <c:pt idx="3">
                  <c:v>26.221525809523804</c:v>
                </c:pt>
                <c:pt idx="4">
                  <c:v>26.212369897959185</c:v>
                </c:pt>
                <c:pt idx="6">
                  <c:v>47.5631581632653</c:v>
                </c:pt>
                <c:pt idx="7">
                  <c:v>40.528358974358973</c:v>
                </c:pt>
                <c:pt idx="8">
                  <c:v>36.709499999999998</c:v>
                </c:pt>
                <c:pt idx="9">
                  <c:v>49.476339285714289</c:v>
                </c:pt>
                <c:pt idx="10">
                  <c:v>35.700857142857139</c:v>
                </c:pt>
                <c:pt idx="11">
                  <c:v>34.888071428571429</c:v>
                </c:pt>
                <c:pt idx="12">
                  <c:v>26.520702380952379</c:v>
                </c:pt>
                <c:pt idx="13">
                  <c:v>36.972785714285713</c:v>
                </c:pt>
                <c:pt idx="14">
                  <c:v>27.163071428571431</c:v>
                </c:pt>
                <c:pt idx="15">
                  <c:v>45.43721428571429</c:v>
                </c:pt>
                <c:pt idx="16">
                  <c:v>36.187692307692309</c:v>
                </c:pt>
                <c:pt idx="17">
                  <c:v>40.532142857142851</c:v>
                </c:pt>
                <c:pt idx="18">
                  <c:v>42.606214285714294</c:v>
                </c:pt>
              </c:numCache>
            </c:numRef>
          </c:xVal>
          <c:yVal>
            <c:numRef>
              <c:f>'Темпи економ зрост'!$E$157:$E$175</c:f>
              <c:numCache>
                <c:formatCode>0.00</c:formatCode>
                <c:ptCount val="19"/>
                <c:pt idx="0">
                  <c:v>4.6168857142857149</c:v>
                </c:pt>
                <c:pt idx="1">
                  <c:v>4.3272001569858718</c:v>
                </c:pt>
                <c:pt idx="3">
                  <c:v>3.886317142857143</c:v>
                </c:pt>
                <c:pt idx="4">
                  <c:v>3.0948316326530607</c:v>
                </c:pt>
                <c:pt idx="6">
                  <c:v>1.3247295918367346</c:v>
                </c:pt>
                <c:pt idx="7">
                  <c:v>3.1480946745562131</c:v>
                </c:pt>
                <c:pt idx="8">
                  <c:v>4.417642857142857</c:v>
                </c:pt>
                <c:pt idx="9">
                  <c:v>1.559625</c:v>
                </c:pt>
                <c:pt idx="10">
                  <c:v>2.9985000000000004</c:v>
                </c:pt>
                <c:pt idx="11">
                  <c:v>2.570357142857143</c:v>
                </c:pt>
                <c:pt idx="12">
                  <c:v>6.1819910714285715</c:v>
                </c:pt>
                <c:pt idx="13">
                  <c:v>0.93807142857142867</c:v>
                </c:pt>
                <c:pt idx="14">
                  <c:v>7.0155714285714286</c:v>
                </c:pt>
                <c:pt idx="15">
                  <c:v>3.7914285714285718</c:v>
                </c:pt>
                <c:pt idx="16">
                  <c:v>1.9172857142857145</c:v>
                </c:pt>
                <c:pt idx="17">
                  <c:v>2.2282142857142859</c:v>
                </c:pt>
                <c:pt idx="18">
                  <c:v>3.836785714285714</c:v>
                </c:pt>
              </c:numCache>
            </c:numRef>
          </c:yVal>
          <c:bubbleSize>
            <c:numRef>
              <c:f>'Темпи економ зрост'!$F$157:$F$175</c:f>
              <c:numCache>
                <c:formatCode>0.00</c:formatCode>
                <c:ptCount val="19"/>
                <c:pt idx="0">
                  <c:v>0.46902812657391002</c:v>
                </c:pt>
                <c:pt idx="1">
                  <c:v>0.40154575996157515</c:v>
                </c:pt>
                <c:pt idx="3">
                  <c:v>0.24669253902606603</c:v>
                </c:pt>
                <c:pt idx="4">
                  <c:v>0.40365896777601667</c:v>
                </c:pt>
                <c:pt idx="6">
                  <c:v>0.8341036982435146</c:v>
                </c:pt>
                <c:pt idx="7">
                  <c:v>0.60661848390136108</c:v>
                </c:pt>
                <c:pt idx="8">
                  <c:v>0.47559550948618895</c:v>
                </c:pt>
                <c:pt idx="9">
                  <c:v>0.96914129221535317</c:v>
                </c:pt>
                <c:pt idx="10">
                  <c:v>0.88979900054622696</c:v>
                </c:pt>
                <c:pt idx="11">
                  <c:v>0.89315514752786518</c:v>
                </c:pt>
                <c:pt idx="12">
                  <c:v>0.30001522865273084</c:v>
                </c:pt>
                <c:pt idx="13">
                  <c:v>0.79334673609296347</c:v>
                </c:pt>
                <c:pt idx="14">
                  <c:v>0.40093439921880658</c:v>
                </c:pt>
                <c:pt idx="15">
                  <c:v>0.75192558978023749</c:v>
                </c:pt>
                <c:pt idx="16">
                  <c:v>0.85065305006365521</c:v>
                </c:pt>
                <c:pt idx="17">
                  <c:v>0.91513764166515554</c:v>
                </c:pt>
                <c:pt idx="18">
                  <c:v>0.24111361443484719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'Темпи економ зрост'!$C$157:$C$175</c15:f>
                <c15:dlblRangeCache>
                  <c:ptCount val="19"/>
                  <c:pt idx="0">
                    <c:v>East Asia and Pacific</c:v>
                  </c:pt>
                  <c:pt idx="1">
                    <c:v>MENA</c:v>
                  </c:pt>
                  <c:pt idx="3">
                    <c:v>Sub-Saharan Africa</c:v>
                  </c:pt>
                  <c:pt idx="4">
                    <c:v>Latin America&amp;Carribean</c:v>
                  </c:pt>
                  <c:pt idx="6">
                    <c:v>EU-15</c:v>
                  </c:pt>
                  <c:pt idx="7">
                    <c:v>EU-CEE</c:v>
                  </c:pt>
                  <c:pt idx="8">
                    <c:v>Turkey</c:v>
                  </c:pt>
                  <c:pt idx="9">
                    <c:v>Scandinavia</c:v>
                  </c:pt>
                  <c:pt idx="10">
                    <c:v>Australia</c:v>
                  </c:pt>
                  <c:pt idx="11">
                    <c:v>New Zealand</c:v>
                  </c:pt>
                  <c:pt idx="12">
                    <c:v>South and Central Asia</c:v>
                  </c:pt>
                  <c:pt idx="13">
                    <c:v>Japan</c:v>
                  </c:pt>
                  <c:pt idx="14">
                    <c:v>India</c:v>
                  </c:pt>
                  <c:pt idx="15">
                    <c:v>Israel</c:v>
                  </c:pt>
                  <c:pt idx="16">
                    <c:v>USA</c:v>
                  </c:pt>
                  <c:pt idx="17">
                    <c:v>Canada</c:v>
                  </c:pt>
                  <c:pt idx="18">
                    <c:v>Ukraine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13717200"/>
        <c:axId val="213718288"/>
      </c:bubbleChart>
      <c:valAx>
        <c:axId val="213717200"/>
        <c:scaling>
          <c:orientation val="minMax"/>
          <c:max val="55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18288"/>
        <c:crosses val="autoZero"/>
        <c:crossBetween val="midCat"/>
      </c:valAx>
      <c:valAx>
        <c:axId val="21371828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uk-UA"/>
          </a:p>
        </c:txPr>
        <c:crossAx val="2137172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'Видатки зведеного бюдж'!$C$73:$C$80</c:f>
              <c:strCache>
                <c:ptCount val="8"/>
                <c:pt idx="0">
                  <c:v>Східна Азія</c:v>
                </c:pt>
                <c:pt idx="1">
                  <c:v>Європа та Центральная Азія</c:v>
                </c:pt>
                <c:pt idx="2">
                  <c:v>Латинська Америка</c:v>
                </c:pt>
                <c:pt idx="3">
                  <c:v>Близький Схід</c:v>
                </c:pt>
                <c:pt idx="4">
                  <c:v>Країни ОЕСР</c:v>
                </c:pt>
                <c:pt idx="5">
                  <c:v>Південна Азія</c:v>
                </c:pt>
                <c:pt idx="6">
                  <c:v>Африка</c:v>
                </c:pt>
                <c:pt idx="7">
                  <c:v>Україна</c:v>
                </c:pt>
              </c:strCache>
            </c:strRef>
          </c:cat>
          <c:val>
            <c:numRef>
              <c:f>'Видатки зведеного бюдж'!$D$73:$D$80</c:f>
              <c:numCache>
                <c:formatCode>0.0%</c:formatCode>
                <c:ptCount val="8"/>
                <c:pt idx="0">
                  <c:v>0.34399999999999997</c:v>
                </c:pt>
                <c:pt idx="1">
                  <c:v>0.34899999999999998</c:v>
                </c:pt>
                <c:pt idx="2">
                  <c:v>0.48299999999999998</c:v>
                </c:pt>
                <c:pt idx="3">
                  <c:v>0.32600000000000001</c:v>
                </c:pt>
                <c:pt idx="4">
                  <c:v>0.41299999999999998</c:v>
                </c:pt>
                <c:pt idx="5">
                  <c:v>0.39700000000000002</c:v>
                </c:pt>
                <c:pt idx="6">
                  <c:v>0.46200000000000002</c:v>
                </c:pt>
                <c:pt idx="7">
                  <c:v>0.52900000000000003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'Видатки зведеного бюдж'!$C$73:$C$80</c:f>
              <c:strCache>
                <c:ptCount val="8"/>
                <c:pt idx="0">
                  <c:v>Східна Азія</c:v>
                </c:pt>
                <c:pt idx="1">
                  <c:v>Європа та Центральная Азія</c:v>
                </c:pt>
                <c:pt idx="2">
                  <c:v>Латинська Америка</c:v>
                </c:pt>
                <c:pt idx="3">
                  <c:v>Близький Схід</c:v>
                </c:pt>
                <c:pt idx="4">
                  <c:v>Країни ОЕСР</c:v>
                </c:pt>
                <c:pt idx="5">
                  <c:v>Південна Азія</c:v>
                </c:pt>
                <c:pt idx="6">
                  <c:v>Африка</c:v>
                </c:pt>
                <c:pt idx="7">
                  <c:v>Україна</c:v>
                </c:pt>
              </c:strCache>
            </c:strRef>
          </c:cat>
          <c:val>
            <c:numRef>
              <c:f>'Видатки зведеного бюдж'!$D$72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24816"/>
        <c:axId val="61417152"/>
      </c:barChart>
      <c:catAx>
        <c:axId val="21372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417152"/>
        <c:crosses val="autoZero"/>
        <c:auto val="1"/>
        <c:lblAlgn val="ctr"/>
        <c:lblOffset val="100"/>
        <c:noMultiLvlLbl val="0"/>
      </c:catAx>
      <c:valAx>
        <c:axId val="614171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crossAx val="2137248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v>Зведений бюджет</c:v>
          </c:tx>
          <c:spPr>
            <a:ln w="25400">
              <a:noFill/>
            </a:ln>
          </c:spPr>
          <c:cat>
            <c:strRef>
              <c:f>'Видатки зведеного бюдж'!$D$2:$K$2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(I-III кв.)</c:v>
                </c:pt>
              </c:strCache>
            </c:strRef>
          </c:cat>
          <c:val>
            <c:numRef>
              <c:f>'Видатки зведеного бюдж'!$D$61:$K$61</c:f>
              <c:numCache>
                <c:formatCode>0.0%</c:formatCode>
                <c:ptCount val="8"/>
                <c:pt idx="0">
                  <c:v>0.29389596241751781</c:v>
                </c:pt>
                <c:pt idx="1">
                  <c:v>0.29447500127920717</c:v>
                </c:pt>
                <c:pt idx="2">
                  <c:v>0.27401433403441194</c:v>
                </c:pt>
                <c:pt idx="3">
                  <c:v>0.29251646985704305</c:v>
                </c:pt>
                <c:pt idx="4">
                  <c:v>0.29308882183012813</c:v>
                </c:pt>
                <c:pt idx="5">
                  <c:v>0.30771413157943966</c:v>
                </c:pt>
                <c:pt idx="6">
                  <c:v>0.30082076970938443</c:v>
                </c:pt>
                <c:pt idx="7">
                  <c:v>0.26835961587299417</c:v>
                </c:pt>
              </c:numCache>
            </c:numRef>
          </c:val>
        </c:ser>
        <c:ser>
          <c:idx val="1"/>
          <c:order val="1"/>
          <c:tx>
            <c:v>Соціальні фонди</c:v>
          </c:tx>
          <c:spPr>
            <a:ln w="25400">
              <a:noFill/>
            </a:ln>
          </c:spPr>
          <c:cat>
            <c:strRef>
              <c:f>'Видатки зведеного бюдж'!$D$2:$K$2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(I-III кв.)</c:v>
                </c:pt>
              </c:strCache>
            </c:strRef>
          </c:cat>
          <c:val>
            <c:numRef>
              <c:f>'Видатки зведеного бюдж'!$D$33:$K$33</c:f>
              <c:numCache>
                <c:formatCode>0.0%</c:formatCode>
                <c:ptCount val="8"/>
                <c:pt idx="0">
                  <c:v>0.11700000000000001</c:v>
                </c:pt>
                <c:pt idx="1">
                  <c:v>0.12700634377451334</c:v>
                </c:pt>
                <c:pt idx="2">
                  <c:v>0.16466745696798035</c:v>
                </c:pt>
                <c:pt idx="3">
                  <c:v>0.13320155077874937</c:v>
                </c:pt>
                <c:pt idx="4">
                  <c:v>0.13121968034702547</c:v>
                </c:pt>
                <c:pt idx="5">
                  <c:v>0.13430469378869328</c:v>
                </c:pt>
                <c:pt idx="6">
                  <c:v>0.15659567712566388</c:v>
                </c:pt>
                <c:pt idx="7">
                  <c:v>0.14595835868112655</c:v>
                </c:pt>
              </c:numCache>
            </c:numRef>
          </c:val>
        </c:ser>
        <c:ser>
          <c:idx val="3"/>
          <c:order val="2"/>
          <c:tx>
            <c:v>Дефіцит</c:v>
          </c:tx>
          <c:spPr>
            <a:ln w="25400">
              <a:noFill/>
            </a:ln>
          </c:spPr>
          <c:val>
            <c:numRef>
              <c:f>'Видатки зведеного бюдж'!$D$62:$K$62</c:f>
              <c:numCache>
                <c:formatCode>0.0%</c:formatCode>
                <c:ptCount val="8"/>
                <c:pt idx="0">
                  <c:v>1.975E-2</c:v>
                </c:pt>
                <c:pt idx="1">
                  <c:v>3.1669999999999997E-2</c:v>
                </c:pt>
                <c:pt idx="2">
                  <c:v>6.2549999999999994E-2</c:v>
                </c:pt>
                <c:pt idx="3">
                  <c:v>5.7549999999999997E-2</c:v>
                </c:pt>
                <c:pt idx="4">
                  <c:v>2.7570000000000001E-2</c:v>
                </c:pt>
                <c:pt idx="5">
                  <c:v>4.2869999999999998E-2</c:v>
                </c:pt>
                <c:pt idx="6">
                  <c:v>4.8179999999999994E-2</c:v>
                </c:pt>
                <c:pt idx="7">
                  <c:v>5.7729999999999997E-2</c:v>
                </c:pt>
              </c:numCache>
            </c:numRef>
          </c:val>
        </c:ser>
        <c:ser>
          <c:idx val="2"/>
          <c:order val="3"/>
          <c:tx>
            <c:v>Квазі-фіскальні видатки</c:v>
          </c:tx>
          <c:spPr>
            <a:ln w="25400">
              <a:noFill/>
            </a:ln>
          </c:spPr>
          <c:cat>
            <c:strRef>
              <c:f>'Видатки зведеного бюдж'!$D$2:$K$2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(I-III кв.)</c:v>
                </c:pt>
              </c:strCache>
            </c:strRef>
          </c:cat>
          <c:val>
            <c:numRef>
              <c:f>'Видатки зведеного бюдж'!$D$68:$K$68</c:f>
              <c:numCache>
                <c:formatCode>0.00%</c:formatCode>
                <c:ptCount val="8"/>
                <c:pt idx="0">
                  <c:v>0</c:v>
                </c:pt>
                <c:pt idx="1">
                  <c:v>1.8015813411865967E-2</c:v>
                </c:pt>
                <c:pt idx="2">
                  <c:v>6.0218208891492264E-2</c:v>
                </c:pt>
                <c:pt idx="3">
                  <c:v>1.6E-2</c:v>
                </c:pt>
                <c:pt idx="4">
                  <c:v>1.9230902367785623E-2</c:v>
                </c:pt>
                <c:pt idx="5">
                  <c:v>1.0711911489468338E-2</c:v>
                </c:pt>
                <c:pt idx="6">
                  <c:v>2.3622583320339504E-2</c:v>
                </c:pt>
                <c:pt idx="7">
                  <c:v>8.5985446963101494E-2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470256"/>
        <c:axId val="216476784"/>
      </c:areaChart>
      <c:catAx>
        <c:axId val="21647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6784"/>
        <c:crosses val="autoZero"/>
        <c:auto val="1"/>
        <c:lblAlgn val="ctr"/>
        <c:lblOffset val="100"/>
        <c:noMultiLvlLbl val="0"/>
      </c:catAx>
      <c:valAx>
        <c:axId val="2164767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crossAx val="21647025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 baseline="0">
          <a:latin typeface="Myriad Pro" panose="020B0503030403020204" pitchFamily="34" charset="0"/>
        </a:defRPr>
      </a:pPr>
      <a:endParaRPr lang="uk-U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8173149704608"/>
          <c:y val="4.5802473948182258E-2"/>
          <c:w val="0.48909065792613243"/>
          <c:h val="0.83552305033652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'Видатки зведеного бюдж'!$C$91</c:f>
              <c:strCache>
                <c:ptCount val="1"/>
                <c:pt idx="0">
                  <c:v>Дефіцит державного бюджету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84E82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бюдж'!$D$90</c:f>
              <c:strCache>
                <c:ptCount val="1"/>
                <c:pt idx="0">
                  <c:v>Млн грн</c:v>
                </c:pt>
              </c:strCache>
            </c:strRef>
          </c:cat>
          <c:val>
            <c:numRef>
              <c:f>'Видатки зведеного бюдж'!$D$91</c:f>
              <c:numCache>
                <c:formatCode>General</c:formatCode>
                <c:ptCount val="1"/>
                <c:pt idx="0">
                  <c:v>76300</c:v>
                </c:pt>
              </c:numCache>
            </c:numRef>
          </c:val>
        </c:ser>
        <c:ser>
          <c:idx val="1"/>
          <c:order val="1"/>
          <c:tx>
            <c:strRef>
              <c:f>'Видатки зведеного бюдж'!$C$92</c:f>
              <c:strCache>
                <c:ptCount val="1"/>
                <c:pt idx="0">
                  <c:v>Трансферти НАК "Нафтогазу"</c:v>
                </c:pt>
              </c:strCache>
            </c:strRef>
          </c:tx>
          <c:spPr>
            <a:solidFill>
              <a:srgbClr val="8DBD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бюдж'!$D$90</c:f>
              <c:strCache>
                <c:ptCount val="1"/>
                <c:pt idx="0">
                  <c:v>Млн грн</c:v>
                </c:pt>
              </c:strCache>
            </c:strRef>
          </c:cat>
          <c:val>
            <c:numRef>
              <c:f>'Видатки зведеного бюдж'!$D$92</c:f>
              <c:numCache>
                <c:formatCode>General</c:formatCode>
                <c:ptCount val="1"/>
                <c:pt idx="0">
                  <c:v>29700</c:v>
                </c:pt>
              </c:numCache>
            </c:numRef>
          </c:val>
        </c:ser>
        <c:ser>
          <c:idx val="2"/>
          <c:order val="2"/>
          <c:tx>
            <c:strRef>
              <c:f>'Видатки зведеного бюдж'!$C$93</c:f>
              <c:strCache>
                <c:ptCount val="1"/>
                <c:pt idx="0">
                  <c:v>Трансферти банкам</c:v>
                </c:pt>
              </c:strCache>
            </c:strRef>
          </c:tx>
          <c:spPr>
            <a:solidFill>
              <a:srgbClr val="D7BA2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бюдж'!$D$90</c:f>
              <c:strCache>
                <c:ptCount val="1"/>
                <c:pt idx="0">
                  <c:v>Млн грн</c:v>
                </c:pt>
              </c:strCache>
            </c:strRef>
          </c:cat>
          <c:val>
            <c:numRef>
              <c:f>'Видатки зведеного бюдж'!$D$93</c:f>
              <c:numCache>
                <c:formatCode>General</c:formatCode>
                <c:ptCount val="1"/>
                <c:pt idx="0">
                  <c:v>36500</c:v>
                </c:pt>
              </c:numCache>
            </c:numRef>
          </c:val>
        </c:ser>
        <c:ser>
          <c:idx val="3"/>
          <c:order val="3"/>
          <c:tx>
            <c:strRef>
              <c:f>'Видатки зведеного бюдж'!$C$94</c:f>
              <c:strCache>
                <c:ptCount val="1"/>
                <c:pt idx="0">
                  <c:v>Трансферти ФГВФО</c:v>
                </c:pt>
              </c:strCache>
            </c:strRef>
          </c:tx>
          <c:spPr>
            <a:solidFill>
              <a:srgbClr val="BE202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бюдж'!$D$90</c:f>
              <c:strCache>
                <c:ptCount val="1"/>
                <c:pt idx="0">
                  <c:v>Млн грн</c:v>
                </c:pt>
              </c:strCache>
            </c:strRef>
          </c:cat>
          <c:val>
            <c:numRef>
              <c:f>'Видатки зведеного бюдж'!$D$94</c:f>
              <c:numCache>
                <c:formatCode>General</c:formatCode>
                <c:ptCount val="1"/>
                <c:pt idx="0">
                  <c:v>20000</c:v>
                </c:pt>
              </c:numCache>
            </c:numRef>
          </c:val>
        </c:ser>
        <c:ser>
          <c:idx val="4"/>
          <c:order val="4"/>
          <c:tx>
            <c:strRef>
              <c:f>'Видатки зведеного бюдж'!$C$95</c:f>
              <c:strCache>
                <c:ptCount val="1"/>
                <c:pt idx="0">
                  <c:v>Енергетичний стабфонд (держгарантії)</c:v>
                </c:pt>
              </c:strCache>
            </c:strRef>
          </c:tx>
          <c:spPr>
            <a:solidFill>
              <a:srgbClr val="058F9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'Видатки зведеного бюдж'!$D$95</c:f>
              <c:numCache>
                <c:formatCode>General</c:formatCode>
                <c:ptCount val="1"/>
                <c:pt idx="0">
                  <c:v>21000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464816"/>
        <c:axId val="216473520"/>
      </c:barChart>
      <c:catAx>
        <c:axId val="21646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3520"/>
        <c:crosses val="autoZero"/>
        <c:auto val="1"/>
        <c:lblAlgn val="ctr"/>
        <c:lblOffset val="100"/>
        <c:noMultiLvlLbl val="0"/>
      </c:catAx>
      <c:valAx>
        <c:axId val="2164735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21646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38789888106097"/>
          <c:y val="9.1496452794885816E-2"/>
          <c:w val="0.34079644211140275"/>
          <c:h val="0.758783600325821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8173149704613"/>
          <c:y val="4.5802473948182307E-2"/>
          <c:w val="0.71131279642676248"/>
          <c:h val="0.83552305033652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'Видатки зведеного бюдж'!$C$91</c:f>
              <c:strCache>
                <c:ptCount val="1"/>
                <c:pt idx="0">
                  <c:v>Дефіцит державного бюджету</c:v>
                </c:pt>
              </c:strCache>
            </c:strRef>
          </c:tx>
          <c:spPr>
            <a:solidFill>
              <a:srgbClr val="184E8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бюдж'!$E$90</c:f>
              <c:strCache>
                <c:ptCount val="1"/>
                <c:pt idx="0">
                  <c:v>% від ВВП</c:v>
                </c:pt>
              </c:strCache>
            </c:strRef>
          </c:cat>
          <c:val>
            <c:numRef>
              <c:f>'Видатки зведеного бюдж'!$E$91</c:f>
              <c:numCache>
                <c:formatCode>0.0%</c:formatCode>
                <c:ptCount val="1"/>
                <c:pt idx="0">
                  <c:v>4.1238784996216624E-2</c:v>
                </c:pt>
              </c:numCache>
            </c:numRef>
          </c:val>
        </c:ser>
        <c:ser>
          <c:idx val="1"/>
          <c:order val="1"/>
          <c:tx>
            <c:strRef>
              <c:f>'Видатки зведеного бюдж'!$C$92</c:f>
              <c:strCache>
                <c:ptCount val="1"/>
                <c:pt idx="0">
                  <c:v>Трансферти НАК "Нафтогазу"</c:v>
                </c:pt>
              </c:strCache>
            </c:strRef>
          </c:tx>
          <c:spPr>
            <a:solidFill>
              <a:srgbClr val="8DBD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бюдж'!$E$90</c:f>
              <c:strCache>
                <c:ptCount val="1"/>
                <c:pt idx="0">
                  <c:v>% від ВВП</c:v>
                </c:pt>
              </c:strCache>
            </c:strRef>
          </c:cat>
          <c:val>
            <c:numRef>
              <c:f>'Видатки зведеного бюдж'!$E$92</c:f>
              <c:numCache>
                <c:formatCode>0.0%</c:formatCode>
                <c:ptCount val="1"/>
                <c:pt idx="0">
                  <c:v>1.6052318668252082E-2</c:v>
                </c:pt>
              </c:numCache>
            </c:numRef>
          </c:val>
        </c:ser>
        <c:ser>
          <c:idx val="2"/>
          <c:order val="2"/>
          <c:tx>
            <c:strRef>
              <c:f>'Видатки зведеного бюдж'!$C$93</c:f>
              <c:strCache>
                <c:ptCount val="1"/>
                <c:pt idx="0">
                  <c:v>Трансферти банкам</c:v>
                </c:pt>
              </c:strCache>
            </c:strRef>
          </c:tx>
          <c:spPr>
            <a:solidFill>
              <a:srgbClr val="D7BA2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бюдж'!$E$90</c:f>
              <c:strCache>
                <c:ptCount val="1"/>
                <c:pt idx="0">
                  <c:v>% від ВВП</c:v>
                </c:pt>
              </c:strCache>
            </c:strRef>
          </c:cat>
          <c:val>
            <c:numRef>
              <c:f>'Видатки зведеного бюдж'!$E$93</c:f>
              <c:numCache>
                <c:formatCode>0.0%</c:formatCode>
                <c:ptCount val="1"/>
                <c:pt idx="0">
                  <c:v>1.9727597016538753E-2</c:v>
                </c:pt>
              </c:numCache>
            </c:numRef>
          </c:val>
        </c:ser>
        <c:ser>
          <c:idx val="3"/>
          <c:order val="3"/>
          <c:tx>
            <c:strRef>
              <c:f>'Видатки зведеного бюдж'!$C$94</c:f>
              <c:strCache>
                <c:ptCount val="1"/>
                <c:pt idx="0">
                  <c:v>Трансферти ФГВФО</c:v>
                </c:pt>
              </c:strCache>
            </c:strRef>
          </c:tx>
          <c:spPr>
            <a:solidFill>
              <a:srgbClr val="BE202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бюдж'!$E$90</c:f>
              <c:strCache>
                <c:ptCount val="1"/>
                <c:pt idx="0">
                  <c:v>% від ВВП</c:v>
                </c:pt>
              </c:strCache>
            </c:strRef>
          </c:cat>
          <c:val>
            <c:numRef>
              <c:f>'Видатки зведеного бюдж'!$E$94</c:f>
              <c:numCache>
                <c:formatCode>0.0%</c:formatCode>
                <c:ptCount val="1"/>
                <c:pt idx="0">
                  <c:v>1.0809642200843152E-2</c:v>
                </c:pt>
              </c:numCache>
            </c:numRef>
          </c:val>
        </c:ser>
        <c:ser>
          <c:idx val="4"/>
          <c:order val="4"/>
          <c:tx>
            <c:strRef>
              <c:f>'Видатки зведеного бюдж'!$C$95</c:f>
              <c:strCache>
                <c:ptCount val="1"/>
                <c:pt idx="0">
                  <c:v>Енергетичний стабфонд (держгарантії)</c:v>
                </c:pt>
              </c:strCache>
            </c:strRef>
          </c:tx>
          <c:spPr>
            <a:solidFill>
              <a:srgbClr val="058F9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'Видатки зведеного бюдж'!$E$95</c:f>
              <c:numCache>
                <c:formatCode>0.0%</c:formatCode>
                <c:ptCount val="1"/>
                <c:pt idx="0">
                  <c:v>1.135012431088531E-2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475152"/>
        <c:axId val="216466448"/>
      </c:barChart>
      <c:catAx>
        <c:axId val="21647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66448"/>
        <c:crosses val="autoZero"/>
        <c:auto val="1"/>
        <c:lblAlgn val="ctr"/>
        <c:lblOffset val="100"/>
        <c:noMultiLvlLbl val="0"/>
      </c:catAx>
      <c:valAx>
        <c:axId val="2164664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crossAx val="2164751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latin typeface="Myriad Pro" panose="020B0503030403020204" pitchFamily="34" charset="0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1953922426363353"/>
          <c:y val="6.1957868649318466E-2"/>
        </c:manualLayout>
      </c:layout>
      <c:overlay val="1"/>
      <c:spPr>
        <a:solidFill>
          <a:schemeClr val="bg1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Ефективність урядування</c:v>
          </c:tx>
          <c:invertIfNegative val="0"/>
          <c:dPt>
            <c:idx val="148"/>
            <c:invertIfNegative val="0"/>
            <c:bubble3D val="0"/>
            <c:spPr>
              <a:solidFill>
                <a:srgbClr val="C00000"/>
              </a:solidFill>
              <a:ln w="12700" cap="flat" cmpd="sng"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cat>
            <c:strRef>
              <c:f>'Інститут спроможність '!$B$2:$B$211</c:f>
              <c:strCache>
                <c:ptCount val="210"/>
                <c:pt idx="0">
                  <c:v>Фінляндія</c:v>
                </c:pt>
                <c:pt idx="1">
                  <c:v>Сінгапур</c:v>
                </c:pt>
                <c:pt idx="2">
                  <c:v>Данія</c:v>
                </c:pt>
                <c:pt idx="3">
                  <c:v>Швеція</c:v>
                </c:pt>
                <c:pt idx="4">
                  <c:v>Норвегія</c:v>
                </c:pt>
                <c:pt idx="5">
                  <c:v>Швейцарія</c:v>
                </c:pt>
                <c:pt idx="6">
                  <c:v>Канада</c:v>
                </c:pt>
                <c:pt idx="7">
                  <c:v>Нідерланди</c:v>
                </c:pt>
                <c:pt idx="8">
                  <c:v>Нова Зеландія</c:v>
                </c:pt>
                <c:pt idx="9">
                  <c:v>Гонконг</c:v>
                </c:pt>
                <c:pt idx="10">
                  <c:v>Ліхтенштейн</c:v>
                </c:pt>
                <c:pt idx="11">
                  <c:v>Австралія</c:v>
                </c:pt>
                <c:pt idx="12">
                  <c:v>Люксембург </c:v>
                </c:pt>
                <c:pt idx="13">
                  <c:v>Японія</c:v>
                </c:pt>
                <c:pt idx="14">
                  <c:v>Бельгія</c:v>
                </c:pt>
                <c:pt idx="15">
                  <c:v>Австрія</c:v>
                </c:pt>
                <c:pt idx="16">
                  <c:v>Андорра</c:v>
                </c:pt>
                <c:pt idx="17">
                  <c:v>Ангілья</c:v>
                </c:pt>
                <c:pt idx="18">
                  <c:v>Німеччина</c:v>
                </c:pt>
                <c:pt idx="19">
                  <c:v>США</c:v>
                </c:pt>
                <c:pt idx="20">
                  <c:v>Ісландія</c:v>
                </c:pt>
                <c:pt idx="21">
                  <c:v>Велика Британія </c:v>
                </c:pt>
                <c:pt idx="22">
                  <c:v>Франція</c:v>
                </c:pt>
                <c:pt idx="23">
                  <c:v>Ірландія</c:v>
                </c:pt>
                <c:pt idx="24">
                  <c:v>Кіпр</c:v>
                </c:pt>
                <c:pt idx="25">
                  <c:v>Барбадос</c:v>
                </c:pt>
                <c:pt idx="26">
                  <c:v>Нормандські острови</c:v>
                </c:pt>
                <c:pt idx="27">
                  <c:v>Віргінські острови (США)</c:v>
                </c:pt>
                <c:pt idx="28">
                  <c:v>Мальта</c:v>
                </c:pt>
                <c:pt idx="29">
                  <c:v>Чілі</c:v>
                </c:pt>
                <c:pt idx="30">
                  <c:v>Португалія</c:v>
                </c:pt>
                <c:pt idx="31">
                  <c:v>Ізраїль</c:v>
                </c:pt>
                <c:pt idx="32">
                  <c:v>Аруба</c:v>
                </c:pt>
                <c:pt idx="33">
                  <c:v>Кайманові острови</c:v>
                </c:pt>
                <c:pt idx="34">
                  <c:v>Тайвань, Китай</c:v>
                </c:pt>
                <c:pt idx="35">
                  <c:v>ОАЕ</c:v>
                </c:pt>
                <c:pt idx="36">
                  <c:v>Іспанія</c:v>
                </c:pt>
                <c:pt idx="37">
                  <c:v>Корейська Народно-Демократична Республіка</c:v>
                </c:pt>
                <c:pt idx="38">
                  <c:v>Малайзія</c:v>
                </c:pt>
                <c:pt idx="39">
                  <c:v>Катар</c:v>
                </c:pt>
                <c:pt idx="40">
                  <c:v>Французька Гвіана</c:v>
                </c:pt>
                <c:pt idx="41">
                  <c:v>Макао, Китай</c:v>
                </c:pt>
                <c:pt idx="42">
                  <c:v>Бермудські острови</c:v>
                </c:pt>
                <c:pt idx="43">
                  <c:v>Реюньйон</c:v>
                </c:pt>
                <c:pt idx="44">
                  <c:v>Словенія</c:v>
                </c:pt>
                <c:pt idx="45">
                  <c:v>Естонія</c:v>
                </c:pt>
                <c:pt idx="46">
                  <c:v>Сент-Люсія</c:v>
                </c:pt>
                <c:pt idx="47">
                  <c:v>Гренландія </c:v>
                </c:pt>
                <c:pt idx="48">
                  <c:v>Сент-Кіттс і Невіс</c:v>
                </c:pt>
                <c:pt idx="49">
                  <c:v>Сент-Вінсент і Гренадини</c:v>
                </c:pt>
                <c:pt idx="50">
                  <c:v>Латвія</c:v>
                </c:pt>
                <c:pt idx="51">
                  <c:v>Маврикій</c:v>
                </c:pt>
                <c:pt idx="52">
                  <c:v>Чехія</c:v>
                </c:pt>
                <c:pt idx="53">
                  <c:v>Багамські Острови</c:v>
                </c:pt>
                <c:pt idx="54">
                  <c:v>Бруней</c:v>
                </c:pt>
                <c:pt idx="55">
                  <c:v>Литва</c:v>
                </c:pt>
                <c:pt idx="56">
                  <c:v>Словаччина</c:v>
                </c:pt>
                <c:pt idx="57">
                  <c:v>Мартиніка</c:v>
                </c:pt>
                <c:pt idx="58">
                  <c:v>Нідерландські Антильські острови (колишні)</c:v>
                </c:pt>
                <c:pt idx="59">
                  <c:v>Домініка</c:v>
                </c:pt>
                <c:pt idx="60">
                  <c:v>Польща</c:v>
                </c:pt>
                <c:pt idx="61">
                  <c:v>Хорватія</c:v>
                </c:pt>
                <c:pt idx="62">
                  <c:v>Угорщина</c:v>
                </c:pt>
                <c:pt idx="63">
                  <c:v>Бахрейн</c:v>
                </c:pt>
                <c:pt idx="64">
                  <c:v>Грузія</c:v>
                </c:pt>
                <c:pt idx="65">
                  <c:v>Американське Самоа</c:v>
                </c:pt>
                <c:pt idx="66">
                  <c:v>Антигуа і Барбуда</c:v>
                </c:pt>
                <c:pt idx="67">
                  <c:v>Коста-Рика</c:v>
                </c:pt>
                <c:pt idx="68">
                  <c:v>Італія</c:v>
                </c:pt>
                <c:pt idx="69">
                  <c:v>Греція</c:v>
                </c:pt>
                <c:pt idx="70">
                  <c:v>Південна Африка</c:v>
                </c:pt>
                <c:pt idx="71">
                  <c:v>Уругвай</c:v>
                </c:pt>
                <c:pt idx="72">
                  <c:v>Туреччина</c:v>
                </c:pt>
                <c:pt idx="73">
                  <c:v>Пуерто-Рико</c:v>
                </c:pt>
                <c:pt idx="74">
                  <c:v>Бутан</c:v>
                </c:pt>
                <c:pt idx="75">
                  <c:v>Тринідад і Тобаго</c:v>
                </c:pt>
                <c:pt idx="76">
                  <c:v>Панама</c:v>
                </c:pt>
                <c:pt idx="77">
                  <c:v>Мексика</c:v>
                </c:pt>
                <c:pt idx="78">
                  <c:v>Сейшельські Острови</c:v>
                </c:pt>
                <c:pt idx="79">
                  <c:v>Ботсвана</c:v>
                </c:pt>
                <c:pt idx="80">
                  <c:v>Гренада</c:v>
                </c:pt>
                <c:pt idx="81">
                  <c:v>Таїланд</c:v>
                </c:pt>
                <c:pt idx="82">
                  <c:v>Оман</c:v>
                </c:pt>
                <c:pt idx="83">
                  <c:v>Намібія</c:v>
                </c:pt>
                <c:pt idx="84">
                  <c:v>Чорногорія</c:v>
                </c:pt>
                <c:pt idx="85">
                  <c:v>Болгарія</c:v>
                </c:pt>
                <c:pt idx="86">
                  <c:v>Самоа</c:v>
                </c:pt>
                <c:pt idx="87">
                  <c:v>Кабо-Верде</c:v>
                </c:pt>
                <c:pt idx="88">
                  <c:v>Вірменія</c:v>
                </c:pt>
                <c:pt idx="89">
                  <c:v>Саудівська Аравія</c:v>
                </c:pt>
                <c:pt idx="90">
                  <c:v>Філіппіни</c:v>
                </c:pt>
                <c:pt idx="91">
                  <c:v>Колумбія</c:v>
                </c:pt>
                <c:pt idx="92">
                  <c:v>Суринам</c:v>
                </c:pt>
                <c:pt idx="93">
                  <c:v>Руанда</c:v>
                </c:pt>
                <c:pt idx="94">
                  <c:v>Туніс</c:v>
                </c:pt>
                <c:pt idx="95">
                  <c:v>Ямайка</c:v>
                </c:pt>
                <c:pt idx="96">
                  <c:v>Китай</c:v>
                </c:pt>
                <c:pt idx="97">
                  <c:v>Гуам</c:v>
                </c:pt>
                <c:pt idx="98">
                  <c:v>Македонія</c:v>
                </c:pt>
                <c:pt idx="99">
                  <c:v>Румунія</c:v>
                </c:pt>
                <c:pt idx="100">
                  <c:v>Кувейт</c:v>
                </c:pt>
                <c:pt idx="101">
                  <c:v>Марокко</c:v>
                </c:pt>
                <c:pt idx="102">
                  <c:v>Бразилія</c:v>
                </c:pt>
                <c:pt idx="103">
                  <c:v>Гана</c:v>
                </c:pt>
                <c:pt idx="104">
                  <c:v>Сербія</c:v>
                </c:pt>
                <c:pt idx="105">
                  <c:v>Йорданія</c:v>
                </c:pt>
                <c:pt idx="106">
                  <c:v>Сальвадор</c:v>
                </c:pt>
                <c:pt idx="107">
                  <c:v>Перу</c:v>
                </c:pt>
                <c:pt idx="108">
                  <c:v>Гайана</c:v>
                </c:pt>
                <c:pt idx="109">
                  <c:v>Беліз</c:v>
                </c:pt>
                <c:pt idx="110">
                  <c:v>Індія</c:v>
                </c:pt>
                <c:pt idx="111">
                  <c:v>Тонга</c:v>
                </c:pt>
                <c:pt idx="112">
                  <c:v>Вануату</c:v>
                </c:pt>
                <c:pt idx="113">
                  <c:v>Шрі Ланка</c:v>
                </c:pt>
                <c:pt idx="114">
                  <c:v>Індонезія</c:v>
                </c:pt>
                <c:pt idx="115">
                  <c:v>Мальдіви</c:v>
                </c:pt>
                <c:pt idx="116">
                  <c:v>Аргентина</c:v>
                </c:pt>
                <c:pt idx="117">
                  <c:v>В'єтнам</c:v>
                </c:pt>
                <c:pt idx="118">
                  <c:v>Албанія</c:v>
                </c:pt>
                <c:pt idx="119">
                  <c:v>Росія</c:v>
                </c:pt>
                <c:pt idx="120">
                  <c:v>Лесото</c:v>
                </c:pt>
                <c:pt idx="121">
                  <c:v>Ліван</c:v>
                </c:pt>
                <c:pt idx="122">
                  <c:v>Болівія</c:v>
                </c:pt>
                <c:pt idx="123">
                  <c:v>Молдова</c:v>
                </c:pt>
                <c:pt idx="124">
                  <c:v>Косово</c:v>
                </c:pt>
                <c:pt idx="125">
                  <c:v>Куба</c:v>
                </c:pt>
                <c:pt idx="126">
                  <c:v>Свазіленд</c:v>
                </c:pt>
                <c:pt idx="127">
                  <c:v>Боснія і Герцеговина</c:v>
                </c:pt>
                <c:pt idx="128">
                  <c:v>Азербайджан</c:v>
                </c:pt>
                <c:pt idx="129">
                  <c:v>Замбія</c:v>
                </c:pt>
                <c:pt idx="130">
                  <c:v>Сенегал</c:v>
                </c:pt>
                <c:pt idx="131">
                  <c:v>Еквадор</c:v>
                </c:pt>
                <c:pt idx="132">
                  <c:v>Кенія</c:v>
                </c:pt>
                <c:pt idx="133">
                  <c:v>Домініканська Республіка</c:v>
                </c:pt>
                <c:pt idx="134">
                  <c:v>Ефіопія</c:v>
                </c:pt>
                <c:pt idx="135">
                  <c:v>Казахстан</c:v>
                </c:pt>
                <c:pt idx="136">
                  <c:v>Монголія</c:v>
                </c:pt>
                <c:pt idx="137">
                  <c:v>Бенін</c:v>
                </c:pt>
                <c:pt idx="138">
                  <c:v>Мікронезія</c:v>
                </c:pt>
                <c:pt idx="139">
                  <c:v>Малаві</c:v>
                </c:pt>
                <c:pt idx="140">
                  <c:v>Уганда</c:v>
                </c:pt>
                <c:pt idx="141">
                  <c:v>Науру</c:v>
                </c:pt>
                <c:pt idx="142">
                  <c:v>Палау</c:v>
                </c:pt>
                <c:pt idx="143">
                  <c:v>Алжир</c:v>
                </c:pt>
                <c:pt idx="144">
                  <c:v>Буркіна-Фасо</c:v>
                </c:pt>
                <c:pt idx="145">
                  <c:v>Мозамбік</c:v>
                </c:pt>
                <c:pt idx="146">
                  <c:v>Україна</c:v>
                </c:pt>
                <c:pt idx="147">
                  <c:v>Тувалу</c:v>
                </c:pt>
                <c:pt idx="148">
                  <c:v>Танзанія</c:v>
                </c:pt>
                <c:pt idx="149">
                  <c:v>Киргизстан</c:v>
                </c:pt>
                <c:pt idx="150">
                  <c:v>Іран</c:v>
                </c:pt>
                <c:pt idx="151">
                  <c:v>Нігер</c:v>
                </c:pt>
                <c:pt idx="152">
                  <c:v>Гватемала</c:v>
                </c:pt>
                <c:pt idx="153">
                  <c:v>Папуа Нова Гвінея</c:v>
                </c:pt>
                <c:pt idx="154">
                  <c:v>Гамбія</c:v>
                </c:pt>
                <c:pt idx="155">
                  <c:v>Сан-Томе і Принсіпі</c:v>
                </c:pt>
                <c:pt idx="156">
                  <c:v>Гондурас</c:v>
                </c:pt>
                <c:pt idx="157">
                  <c:v>Лаос</c:v>
                </c:pt>
                <c:pt idx="158">
                  <c:v>Габон</c:v>
                </c:pt>
                <c:pt idx="159">
                  <c:v>Західний берег ріки Йордан</c:v>
                </c:pt>
                <c:pt idx="160">
                  <c:v>Пакістан</c:v>
                </c:pt>
                <c:pt idx="161">
                  <c:v>Нікарагуа</c:v>
                </c:pt>
                <c:pt idx="162">
                  <c:v>Бангладеш</c:v>
                </c:pt>
                <c:pt idx="163">
                  <c:v>Малі</c:v>
                </c:pt>
                <c:pt idx="164">
                  <c:v>Кірібаті</c:v>
                </c:pt>
                <c:pt idx="165">
                  <c:v>Соломонові Острови</c:v>
                </c:pt>
                <c:pt idx="166">
                  <c:v>Камерун</c:v>
                </c:pt>
                <c:pt idx="167">
                  <c:v>Парагвай</c:v>
                </c:pt>
                <c:pt idx="168">
                  <c:v>Єгипет</c:v>
                </c:pt>
                <c:pt idx="169">
                  <c:v>Мавританія</c:v>
                </c:pt>
                <c:pt idx="170">
                  <c:v>Камбоджа</c:v>
                </c:pt>
                <c:pt idx="171">
                  <c:v>Непал</c:v>
                </c:pt>
                <c:pt idx="172">
                  <c:v>Узбекистан</c:v>
                </c:pt>
                <c:pt idx="173">
                  <c:v>Білорусь</c:v>
                </c:pt>
                <c:pt idx="174">
                  <c:v>Фіджі</c:v>
                </c:pt>
                <c:pt idx="175">
                  <c:v>Нігерія</c:v>
                </c:pt>
                <c:pt idx="176">
                  <c:v>Кот-д'Івуар</c:v>
                </c:pt>
                <c:pt idx="177">
                  <c:v>Бурунді</c:v>
                </c:pt>
                <c:pt idx="178">
                  <c:v>Таджикистан</c:v>
                </c:pt>
                <c:pt idx="179">
                  <c:v>Ірак</c:v>
                </c:pt>
                <c:pt idx="180">
                  <c:v>Мадагаскар</c:v>
                </c:pt>
                <c:pt idx="181">
                  <c:v>Венесуела</c:v>
                </c:pt>
                <c:pt idx="182">
                  <c:v>Зімбабве</c:v>
                </c:pt>
                <c:pt idx="183">
                  <c:v>Сьєрра-Леоне</c:v>
                </c:pt>
                <c:pt idx="184">
                  <c:v>Джибуті</c:v>
                </c:pt>
                <c:pt idx="185">
                  <c:v>Ємен</c:v>
                </c:pt>
                <c:pt idx="186">
                  <c:v>Демократична Республіка Конго</c:v>
                </c:pt>
                <c:pt idx="187">
                  <c:v>Ангола</c:v>
                </c:pt>
                <c:pt idx="188">
                  <c:v>Східний Тимор</c:v>
                </c:pt>
                <c:pt idx="189">
                  <c:v>Туркменістан</c:v>
                </c:pt>
                <c:pt idx="190">
                  <c:v>Гвінея</c:v>
                </c:pt>
                <c:pt idx="191">
                  <c:v>Ліберія</c:v>
                </c:pt>
                <c:pt idx="192">
                  <c:v>Сирія</c:v>
                </c:pt>
                <c:pt idx="193">
                  <c:v>Того</c:v>
                </c:pt>
                <c:pt idx="194">
                  <c:v>Афганістан</c:v>
                </c:pt>
                <c:pt idx="195">
                  <c:v>Коморські Острови</c:v>
                </c:pt>
                <c:pt idx="196">
                  <c:v>Гвінея-Бісау</c:v>
                </c:pt>
                <c:pt idx="197">
                  <c:v>Південний Судан</c:v>
                </c:pt>
                <c:pt idx="198">
                  <c:v>Чад</c:v>
                </c:pt>
                <c:pt idx="199">
                  <c:v>Лівія</c:v>
                </c:pt>
                <c:pt idx="200">
                  <c:v>М'янма</c:v>
                </c:pt>
                <c:pt idx="201">
                  <c:v>Гаїті</c:v>
                </c:pt>
                <c:pt idx="202">
                  <c:v>Судан</c:v>
                </c:pt>
                <c:pt idx="203">
                  <c:v>Еритрея</c:v>
                </c:pt>
                <c:pt idx="204">
                  <c:v>Маршаллові острови</c:v>
                </c:pt>
                <c:pt idx="205">
                  <c:v>Екваторіальна Гвінея</c:v>
                </c:pt>
                <c:pt idx="206">
                  <c:v>Демократична Республіка Конго</c:v>
                </c:pt>
                <c:pt idx="207">
                  <c:v>Центральноафриканська Республіка</c:v>
                </c:pt>
                <c:pt idx="208">
                  <c:v>Корейська Народно-Демократична Республіка</c:v>
                </c:pt>
                <c:pt idx="209">
                  <c:v>Сомалі</c:v>
                </c:pt>
              </c:strCache>
            </c:strRef>
          </c:cat>
          <c:val>
            <c:numRef>
              <c:f>'Інститут спроможність '!$C$2:$C$211</c:f>
              <c:numCache>
                <c:formatCode>0.00</c:formatCode>
                <c:ptCount val="210"/>
                <c:pt idx="0">
                  <c:v>100</c:v>
                </c:pt>
                <c:pt idx="1">
                  <c:v>99.521530151367188</c:v>
                </c:pt>
                <c:pt idx="2">
                  <c:v>99.043060302734375</c:v>
                </c:pt>
                <c:pt idx="3">
                  <c:v>98.564590454101563</c:v>
                </c:pt>
                <c:pt idx="4">
                  <c:v>98.08612060546875</c:v>
                </c:pt>
                <c:pt idx="5">
                  <c:v>97.607658386230469</c:v>
                </c:pt>
                <c:pt idx="6">
                  <c:v>97.129188537597656</c:v>
                </c:pt>
                <c:pt idx="7">
                  <c:v>96.650718688964844</c:v>
                </c:pt>
                <c:pt idx="8">
                  <c:v>96.172248840332031</c:v>
                </c:pt>
                <c:pt idx="9">
                  <c:v>95.693778991699219</c:v>
                </c:pt>
                <c:pt idx="10">
                  <c:v>95.215309143066406</c:v>
                </c:pt>
                <c:pt idx="11">
                  <c:v>94.736839294433594</c:v>
                </c:pt>
                <c:pt idx="12">
                  <c:v>94.258369445800696</c:v>
                </c:pt>
                <c:pt idx="13">
                  <c:v>93.7799072265625</c:v>
                </c:pt>
                <c:pt idx="14">
                  <c:v>93.301437377929688</c:v>
                </c:pt>
                <c:pt idx="15">
                  <c:v>92.822967529296875</c:v>
                </c:pt>
                <c:pt idx="16">
                  <c:v>92.344497680664063</c:v>
                </c:pt>
                <c:pt idx="17">
                  <c:v>92.344497680664063</c:v>
                </c:pt>
                <c:pt idx="18">
                  <c:v>91.387557983398438</c:v>
                </c:pt>
                <c:pt idx="19">
                  <c:v>90.909088134765625</c:v>
                </c:pt>
                <c:pt idx="20">
                  <c:v>90.430618286132813</c:v>
                </c:pt>
                <c:pt idx="21">
                  <c:v>89.952156066894531</c:v>
                </c:pt>
                <c:pt idx="22">
                  <c:v>89.473686218261719</c:v>
                </c:pt>
                <c:pt idx="23">
                  <c:v>88.995216369628906</c:v>
                </c:pt>
                <c:pt idx="24">
                  <c:v>88.516746520996094</c:v>
                </c:pt>
                <c:pt idx="25">
                  <c:v>88.038276672363281</c:v>
                </c:pt>
                <c:pt idx="26">
                  <c:v>87.559806823730469</c:v>
                </c:pt>
                <c:pt idx="27">
                  <c:v>87.081336975097656</c:v>
                </c:pt>
                <c:pt idx="28">
                  <c:v>86.602867126464844</c:v>
                </c:pt>
                <c:pt idx="29">
                  <c:v>86.124404907226563</c:v>
                </c:pt>
                <c:pt idx="30">
                  <c:v>85.64593505859375</c:v>
                </c:pt>
                <c:pt idx="31">
                  <c:v>85.167465209960938</c:v>
                </c:pt>
                <c:pt idx="32">
                  <c:v>84.688995361328125</c:v>
                </c:pt>
                <c:pt idx="33">
                  <c:v>84.688995361328125</c:v>
                </c:pt>
                <c:pt idx="34">
                  <c:v>83.7320556640625</c:v>
                </c:pt>
                <c:pt idx="35">
                  <c:v>83.253585815429687</c:v>
                </c:pt>
                <c:pt idx="36">
                  <c:v>82.775115966796875</c:v>
                </c:pt>
                <c:pt idx="37">
                  <c:v>82.296653747558594</c:v>
                </c:pt>
                <c:pt idx="38">
                  <c:v>81.818183898925781</c:v>
                </c:pt>
                <c:pt idx="39">
                  <c:v>81.339714050292969</c:v>
                </c:pt>
                <c:pt idx="40">
                  <c:v>80.861244201660156</c:v>
                </c:pt>
                <c:pt idx="41">
                  <c:v>80.382774353027344</c:v>
                </c:pt>
                <c:pt idx="42">
                  <c:v>79.904304504394531</c:v>
                </c:pt>
                <c:pt idx="43">
                  <c:v>79.904304504394531</c:v>
                </c:pt>
                <c:pt idx="44">
                  <c:v>78.947364807128906</c:v>
                </c:pt>
                <c:pt idx="45">
                  <c:v>78.468902587890625</c:v>
                </c:pt>
                <c:pt idx="46">
                  <c:v>77.990432739257813</c:v>
                </c:pt>
                <c:pt idx="47">
                  <c:v>77.511962890625</c:v>
                </c:pt>
                <c:pt idx="48">
                  <c:v>77.033493041992188</c:v>
                </c:pt>
                <c:pt idx="49">
                  <c:v>77.033493041992188</c:v>
                </c:pt>
                <c:pt idx="50">
                  <c:v>76.076553344726563</c:v>
                </c:pt>
                <c:pt idx="51">
                  <c:v>75.59808349609375</c:v>
                </c:pt>
                <c:pt idx="52">
                  <c:v>75.119613647460938</c:v>
                </c:pt>
                <c:pt idx="53">
                  <c:v>74.641151428222656</c:v>
                </c:pt>
                <c:pt idx="54">
                  <c:v>74.162681579589844</c:v>
                </c:pt>
                <c:pt idx="55">
                  <c:v>73.684211730957031</c:v>
                </c:pt>
                <c:pt idx="56">
                  <c:v>73.205741882324219</c:v>
                </c:pt>
                <c:pt idx="57">
                  <c:v>72.727272033691406</c:v>
                </c:pt>
                <c:pt idx="58">
                  <c:v>72.727272033691406</c:v>
                </c:pt>
                <c:pt idx="59">
                  <c:v>71.770332336425781</c:v>
                </c:pt>
                <c:pt idx="60">
                  <c:v>71.291862487792969</c:v>
                </c:pt>
                <c:pt idx="61">
                  <c:v>70.813400268554687</c:v>
                </c:pt>
                <c:pt idx="62">
                  <c:v>70.334930419921875</c:v>
                </c:pt>
                <c:pt idx="63">
                  <c:v>69.856460571289062</c:v>
                </c:pt>
                <c:pt idx="64">
                  <c:v>69.37799072265625</c:v>
                </c:pt>
                <c:pt idx="65">
                  <c:v>68.899520874023438</c:v>
                </c:pt>
                <c:pt idx="66">
                  <c:v>68.899520874023438</c:v>
                </c:pt>
                <c:pt idx="67">
                  <c:v>67.942581176757813</c:v>
                </c:pt>
                <c:pt idx="68">
                  <c:v>67.464111328125</c:v>
                </c:pt>
                <c:pt idx="69">
                  <c:v>66.985649108886719</c:v>
                </c:pt>
                <c:pt idx="70">
                  <c:v>66.507179260253906</c:v>
                </c:pt>
                <c:pt idx="71">
                  <c:v>66.028709411621094</c:v>
                </c:pt>
                <c:pt idx="72">
                  <c:v>65.550239562988281</c:v>
                </c:pt>
                <c:pt idx="73">
                  <c:v>65.071769714355469</c:v>
                </c:pt>
                <c:pt idx="74">
                  <c:v>64.593299865722656</c:v>
                </c:pt>
                <c:pt idx="75">
                  <c:v>64.114830017089844</c:v>
                </c:pt>
                <c:pt idx="76">
                  <c:v>63.636363983154297</c:v>
                </c:pt>
                <c:pt idx="77">
                  <c:v>63.157894134521484</c:v>
                </c:pt>
                <c:pt idx="78">
                  <c:v>62.679424285888672</c:v>
                </c:pt>
                <c:pt idx="79">
                  <c:v>62.200958251953125</c:v>
                </c:pt>
                <c:pt idx="80">
                  <c:v>61.722488403320312</c:v>
                </c:pt>
                <c:pt idx="81">
                  <c:v>61.2440185546875</c:v>
                </c:pt>
                <c:pt idx="82">
                  <c:v>60.765548706054688</c:v>
                </c:pt>
                <c:pt idx="83">
                  <c:v>60.287082672119141</c:v>
                </c:pt>
                <c:pt idx="84">
                  <c:v>59.808612823486328</c:v>
                </c:pt>
                <c:pt idx="85">
                  <c:v>59.330142974853516</c:v>
                </c:pt>
                <c:pt idx="86">
                  <c:v>58.851673126220703</c:v>
                </c:pt>
                <c:pt idx="87">
                  <c:v>58.373207092285156</c:v>
                </c:pt>
                <c:pt idx="88">
                  <c:v>57.894737243652344</c:v>
                </c:pt>
                <c:pt idx="89">
                  <c:v>57.416267395019531</c:v>
                </c:pt>
                <c:pt idx="90">
                  <c:v>56.937797546386719</c:v>
                </c:pt>
                <c:pt idx="91">
                  <c:v>56.459331512451172</c:v>
                </c:pt>
                <c:pt idx="92">
                  <c:v>55.980861663818359</c:v>
                </c:pt>
                <c:pt idx="93">
                  <c:v>55.502391815185547</c:v>
                </c:pt>
                <c:pt idx="94">
                  <c:v>55.023921966552734</c:v>
                </c:pt>
                <c:pt idx="95">
                  <c:v>54.545455932617188</c:v>
                </c:pt>
                <c:pt idx="96">
                  <c:v>54.066986083984375</c:v>
                </c:pt>
                <c:pt idx="97">
                  <c:v>53.588516235351562</c:v>
                </c:pt>
                <c:pt idx="98">
                  <c:v>53.11004638671875</c:v>
                </c:pt>
                <c:pt idx="99">
                  <c:v>52.631580352783203</c:v>
                </c:pt>
                <c:pt idx="100">
                  <c:v>52.153110504150391</c:v>
                </c:pt>
                <c:pt idx="101">
                  <c:v>51.674640655517578</c:v>
                </c:pt>
                <c:pt idx="102">
                  <c:v>51.196170806884766</c:v>
                </c:pt>
                <c:pt idx="103">
                  <c:v>50.717704772949219</c:v>
                </c:pt>
                <c:pt idx="104">
                  <c:v>50.239234924316406</c:v>
                </c:pt>
                <c:pt idx="105">
                  <c:v>49.760765075683594</c:v>
                </c:pt>
                <c:pt idx="106">
                  <c:v>49.282295227050781</c:v>
                </c:pt>
                <c:pt idx="107">
                  <c:v>48.803829193115234</c:v>
                </c:pt>
                <c:pt idx="108">
                  <c:v>48.325359344482422</c:v>
                </c:pt>
                <c:pt idx="109">
                  <c:v>47.846889495849609</c:v>
                </c:pt>
                <c:pt idx="110">
                  <c:v>47.368419647216797</c:v>
                </c:pt>
                <c:pt idx="111">
                  <c:v>46.88995361328125</c:v>
                </c:pt>
                <c:pt idx="112">
                  <c:v>46.411483764648438</c:v>
                </c:pt>
                <c:pt idx="113">
                  <c:v>45.933013916015625</c:v>
                </c:pt>
                <c:pt idx="114">
                  <c:v>45.454544067382813</c:v>
                </c:pt>
                <c:pt idx="115">
                  <c:v>44.976078033447266</c:v>
                </c:pt>
                <c:pt idx="116">
                  <c:v>44.497608184814453</c:v>
                </c:pt>
                <c:pt idx="117">
                  <c:v>44.019138336181641</c:v>
                </c:pt>
                <c:pt idx="118">
                  <c:v>43.540668487548828</c:v>
                </c:pt>
                <c:pt idx="119">
                  <c:v>43.062202453613281</c:v>
                </c:pt>
                <c:pt idx="120">
                  <c:v>42.583732604980469</c:v>
                </c:pt>
                <c:pt idx="121">
                  <c:v>42.105262756347656</c:v>
                </c:pt>
                <c:pt idx="122">
                  <c:v>41.626792907714844</c:v>
                </c:pt>
                <c:pt idx="123">
                  <c:v>41.148326873779297</c:v>
                </c:pt>
                <c:pt idx="124">
                  <c:v>40.669857025146484</c:v>
                </c:pt>
                <c:pt idx="125">
                  <c:v>40.191387176513672</c:v>
                </c:pt>
                <c:pt idx="126">
                  <c:v>39.712917327880859</c:v>
                </c:pt>
                <c:pt idx="127">
                  <c:v>39.234451293945312</c:v>
                </c:pt>
                <c:pt idx="128">
                  <c:v>38.7559814453125</c:v>
                </c:pt>
                <c:pt idx="129">
                  <c:v>38.277511596679688</c:v>
                </c:pt>
                <c:pt idx="130">
                  <c:v>37.799041748046875</c:v>
                </c:pt>
                <c:pt idx="131">
                  <c:v>37.320575714111328</c:v>
                </c:pt>
                <c:pt idx="132">
                  <c:v>36.842105865478516</c:v>
                </c:pt>
                <c:pt idx="133">
                  <c:v>36.363636016845703</c:v>
                </c:pt>
                <c:pt idx="134">
                  <c:v>35.885166168212891</c:v>
                </c:pt>
                <c:pt idx="135">
                  <c:v>35.406700134277344</c:v>
                </c:pt>
                <c:pt idx="136">
                  <c:v>34.928230285644531</c:v>
                </c:pt>
                <c:pt idx="137">
                  <c:v>34.449760437011719</c:v>
                </c:pt>
                <c:pt idx="138">
                  <c:v>33.971290588378906</c:v>
                </c:pt>
                <c:pt idx="139">
                  <c:v>33.492824554443359</c:v>
                </c:pt>
                <c:pt idx="140">
                  <c:v>33.014354705810547</c:v>
                </c:pt>
                <c:pt idx="141">
                  <c:v>32.535884857177734</c:v>
                </c:pt>
                <c:pt idx="142">
                  <c:v>32.535884857177734</c:v>
                </c:pt>
                <c:pt idx="143">
                  <c:v>31.578947067260742</c:v>
                </c:pt>
                <c:pt idx="144">
                  <c:v>31.100479125976562</c:v>
                </c:pt>
                <c:pt idx="145">
                  <c:v>30.62200927734375</c:v>
                </c:pt>
                <c:pt idx="146">
                  <c:v>30.14354133605957</c:v>
                </c:pt>
                <c:pt idx="147">
                  <c:v>29.665071487426758</c:v>
                </c:pt>
                <c:pt idx="148">
                  <c:v>29.186603546142578</c:v>
                </c:pt>
                <c:pt idx="149">
                  <c:v>28.708133697509766</c:v>
                </c:pt>
                <c:pt idx="150">
                  <c:v>28.229665756225586</c:v>
                </c:pt>
                <c:pt idx="151">
                  <c:v>27.751195907592773</c:v>
                </c:pt>
                <c:pt idx="152">
                  <c:v>27.272727966308594</c:v>
                </c:pt>
                <c:pt idx="153">
                  <c:v>26.794258117675781</c:v>
                </c:pt>
                <c:pt idx="154">
                  <c:v>26.315790176391602</c:v>
                </c:pt>
                <c:pt idx="155">
                  <c:v>25.837320327758789</c:v>
                </c:pt>
                <c:pt idx="156">
                  <c:v>25.358852386474609</c:v>
                </c:pt>
                <c:pt idx="157">
                  <c:v>24.880382537841797</c:v>
                </c:pt>
                <c:pt idx="158">
                  <c:v>24.401914596557617</c:v>
                </c:pt>
                <c:pt idx="159">
                  <c:v>23.923444747924805</c:v>
                </c:pt>
                <c:pt idx="160">
                  <c:v>23.444976806640625</c:v>
                </c:pt>
                <c:pt idx="161">
                  <c:v>22.966506958007812</c:v>
                </c:pt>
                <c:pt idx="162">
                  <c:v>22.488039016723633</c:v>
                </c:pt>
                <c:pt idx="163">
                  <c:v>22.00956916809082</c:v>
                </c:pt>
                <c:pt idx="164">
                  <c:v>21.531101226806641</c:v>
                </c:pt>
                <c:pt idx="165">
                  <c:v>21.052631378173828</c:v>
                </c:pt>
                <c:pt idx="166">
                  <c:v>20.574163436889648</c:v>
                </c:pt>
                <c:pt idx="167">
                  <c:v>20.095693588256836</c:v>
                </c:pt>
                <c:pt idx="168">
                  <c:v>19.617225646972656</c:v>
                </c:pt>
                <c:pt idx="169">
                  <c:v>19.138755798339844</c:v>
                </c:pt>
                <c:pt idx="170">
                  <c:v>18.660287857055664</c:v>
                </c:pt>
                <c:pt idx="171">
                  <c:v>18.181818008422852</c:v>
                </c:pt>
                <c:pt idx="172">
                  <c:v>17.703350067138672</c:v>
                </c:pt>
                <c:pt idx="173">
                  <c:v>17.224880218505859</c:v>
                </c:pt>
                <c:pt idx="174">
                  <c:v>16.74641227722168</c:v>
                </c:pt>
                <c:pt idx="175">
                  <c:v>16.267942428588867</c:v>
                </c:pt>
                <c:pt idx="176">
                  <c:v>15.789473533630371</c:v>
                </c:pt>
                <c:pt idx="177">
                  <c:v>15.311004638671875</c:v>
                </c:pt>
                <c:pt idx="178">
                  <c:v>14.832535743713379</c:v>
                </c:pt>
                <c:pt idx="179">
                  <c:v>14.354066848754883</c:v>
                </c:pt>
                <c:pt idx="180">
                  <c:v>13.875597953796387</c:v>
                </c:pt>
                <c:pt idx="181">
                  <c:v>13.397129058837891</c:v>
                </c:pt>
                <c:pt idx="182">
                  <c:v>12.918660163879395</c:v>
                </c:pt>
                <c:pt idx="183">
                  <c:v>12.440191268920898</c:v>
                </c:pt>
                <c:pt idx="184">
                  <c:v>11.961722373962402</c:v>
                </c:pt>
                <c:pt idx="185">
                  <c:v>11.483253479003906</c:v>
                </c:pt>
                <c:pt idx="186">
                  <c:v>11.00478458404541</c:v>
                </c:pt>
                <c:pt idx="187">
                  <c:v>10.526315689086914</c:v>
                </c:pt>
                <c:pt idx="188">
                  <c:v>10.047846794128418</c:v>
                </c:pt>
                <c:pt idx="189">
                  <c:v>9.5693778991699219</c:v>
                </c:pt>
                <c:pt idx="190">
                  <c:v>9.0909090042114258</c:v>
                </c:pt>
                <c:pt idx="191">
                  <c:v>8.6124401092529297</c:v>
                </c:pt>
                <c:pt idx="192">
                  <c:v>8.1339712142944336</c:v>
                </c:pt>
                <c:pt idx="193">
                  <c:v>7.6555023193359375</c:v>
                </c:pt>
                <c:pt idx="194">
                  <c:v>7.1770334243774414</c:v>
                </c:pt>
                <c:pt idx="195">
                  <c:v>6.6985645294189453</c:v>
                </c:pt>
                <c:pt idx="196">
                  <c:v>6.2200956344604492</c:v>
                </c:pt>
                <c:pt idx="197">
                  <c:v>5.7416267395019531</c:v>
                </c:pt>
                <c:pt idx="198">
                  <c:v>5.263157844543457</c:v>
                </c:pt>
                <c:pt idx="199">
                  <c:v>4.7846889495849609</c:v>
                </c:pt>
                <c:pt idx="200">
                  <c:v>4.3062200546264648</c:v>
                </c:pt>
                <c:pt idx="201">
                  <c:v>3.8277511596679687</c:v>
                </c:pt>
                <c:pt idx="202">
                  <c:v>3.3492822647094727</c:v>
                </c:pt>
                <c:pt idx="203">
                  <c:v>2.8708133697509766</c:v>
                </c:pt>
                <c:pt idx="204">
                  <c:v>2.3923444747924805</c:v>
                </c:pt>
                <c:pt idx="205">
                  <c:v>1.9138755798339844</c:v>
                </c:pt>
                <c:pt idx="206">
                  <c:v>1.4354066848754883</c:v>
                </c:pt>
                <c:pt idx="207">
                  <c:v>0.95693778991699219</c:v>
                </c:pt>
                <c:pt idx="208">
                  <c:v>0.47846889495849609</c:v>
                </c:pt>
                <c:pt idx="20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69168"/>
        <c:axId val="216478960"/>
      </c:barChart>
      <c:catAx>
        <c:axId val="21646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8960"/>
        <c:crosses val="autoZero"/>
        <c:auto val="1"/>
        <c:lblAlgn val="ctr"/>
        <c:lblOffset val="100"/>
        <c:noMultiLvlLbl val="0"/>
      </c:catAx>
      <c:valAx>
        <c:axId val="216478960"/>
        <c:scaling>
          <c:orientation val="minMax"/>
          <c:max val="1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2164691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1590674</xdr:colOff>
      <xdr:row>4</xdr:row>
      <xdr:rowOff>142875</xdr:rowOff>
    </xdr:from>
    <xdr:to>
      <xdr:col>48</xdr:col>
      <xdr:colOff>1508624</xdr:colOff>
      <xdr:row>17</xdr:row>
      <xdr:rowOff>45975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541020</xdr:colOff>
      <xdr:row>8</xdr:row>
      <xdr:rowOff>152400</xdr:rowOff>
    </xdr:from>
    <xdr:to>
      <xdr:col>13</xdr:col>
      <xdr:colOff>249420</xdr:colOff>
      <xdr:row>21</xdr:row>
      <xdr:rowOff>55500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499110</xdr:colOff>
      <xdr:row>23</xdr:row>
      <xdr:rowOff>3810</xdr:rowOff>
    </xdr:from>
    <xdr:to>
      <xdr:col>13</xdr:col>
      <xdr:colOff>207510</xdr:colOff>
      <xdr:row>35</xdr:row>
      <xdr:rowOff>97410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0.03158</cdr:x>
      <cdr:y>0.13245</cdr:y>
    </cdr:from>
    <cdr:to>
      <cdr:x>0.07719</cdr:x>
      <cdr:y>0.68874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04825" y="1057275"/>
          <a:ext cx="16002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uk-UA" sz="700">
              <a:latin typeface="Myriad Pro" panose="020B0503030403020204" pitchFamily="34" charset="0"/>
            </a:rPr>
            <a:t>ВВП, реальна</a:t>
          </a:r>
          <a:r>
            <a:rPr lang="uk-UA" sz="700" baseline="0">
              <a:latin typeface="Myriad Pro" panose="020B0503030403020204" pitchFamily="34" charset="0"/>
            </a:rPr>
            <a:t> зміна,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3</xdr:row>
      <xdr:rowOff>185737</xdr:rowOff>
    </xdr:from>
    <xdr:to>
      <xdr:col>17</xdr:col>
      <xdr:colOff>393214</xdr:colOff>
      <xdr:row>16</xdr:row>
      <xdr:rowOff>88837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557212</xdr:colOff>
      <xdr:row>11</xdr:row>
      <xdr:rowOff>100011</xdr:rowOff>
    </xdr:from>
    <xdr:to>
      <xdr:col>3</xdr:col>
      <xdr:colOff>228600</xdr:colOff>
      <xdr:row>27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0.30703</cdr:x>
      <cdr:y>0.89639</cdr:y>
    </cdr:from>
    <cdr:to>
      <cdr:x>0.76901</cdr:x>
      <cdr:y>0.9686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19238" y="2719389"/>
          <a:ext cx="22860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uk-UA" sz="700">
              <a:latin typeface="Myriad Pro" panose="020B0503030403020204" pitchFamily="34" charset="0"/>
            </a:rPr>
            <a:t>Ріст ВВП, % (медіана)</a:t>
          </a:r>
          <a:endParaRPr lang="en-US" sz="700">
            <a:latin typeface="Myriad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0.02117</cdr:x>
      <cdr:y>0.08006</cdr:y>
    </cdr:from>
    <cdr:to>
      <cdr:x>0.07892</cdr:x>
      <cdr:y>0.85557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928686" y="1276351"/>
          <a:ext cx="23526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uk-UA" sz="700">
              <a:solidFill>
                <a:sysClr val="windowText" lastClr="000000"/>
              </a:solidFill>
              <a:latin typeface="Myriad Pro" panose="020B0503030403020204" pitchFamily="34" charset="0"/>
            </a:rPr>
            <a:t>Витрпти</a:t>
          </a:r>
          <a:r>
            <a:rPr lang="uk-UA" sz="7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державного сектору, %ВВП (середнє</a:t>
          </a:r>
          <a:r>
            <a:rPr lang="uk-UA" sz="1100" baseline="0"/>
            <a:t>)</a:t>
          </a:r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271565</xdr:colOff>
      <xdr:row>152</xdr:row>
      <xdr:rowOff>144347</xdr:rowOff>
    </xdr:from>
    <xdr:to>
      <xdr:col>14</xdr:col>
      <xdr:colOff>562404</xdr:colOff>
      <xdr:row>165</xdr:row>
      <xdr:rowOff>71967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0.36262</cdr:x>
      <cdr:y>0.90411</cdr:y>
    </cdr:from>
    <cdr:to>
      <cdr:x>0.7629</cdr:x>
      <cdr:y>0.96347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42" y="3848878"/>
          <a:ext cx="2789464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ru-RU" sz="700">
              <a:latin typeface="Myriad Pro" panose="020B0503030403020204" pitchFamily="34" charset="0"/>
            </a:rPr>
            <a:t>Видатки державного</a:t>
          </a:r>
          <a:r>
            <a:rPr lang="ru-RU" sz="700" baseline="0">
              <a:latin typeface="Myriad Pro" panose="020B0503030403020204" pitchFamily="34" charset="0"/>
            </a:rPr>
            <a:t> сектору, % ВВП</a:t>
          </a:r>
          <a:endParaRPr lang="en-US" sz="700">
            <a:latin typeface="Myriad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0.02789</cdr:x>
      <cdr:y>0.18037</cdr:y>
    </cdr:from>
    <cdr:to>
      <cdr:x>0.07252</cdr:x>
      <cdr:y>0.69178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38673" y="1700893"/>
          <a:ext cx="2177144" cy="311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700">
              <a:latin typeface="Myriad Pro" panose="020B0503030403020204" pitchFamily="34" charset="0"/>
            </a:rPr>
            <a:t>Ріст</a:t>
          </a:r>
          <a:r>
            <a:rPr lang="ru-RU" sz="700" baseline="0">
              <a:latin typeface="Myriad Pro" panose="020B0503030403020204" pitchFamily="34" charset="0"/>
            </a:rPr>
            <a:t> ВВП, % (середній за 2000-13</a:t>
          </a:r>
          <a:r>
            <a:rPr lang="ru-RU" sz="1100" baseline="0"/>
            <a:t>)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69</xdr:row>
      <xdr:rowOff>152401</xdr:rowOff>
    </xdr:from>
    <xdr:to>
      <xdr:col>11</xdr:col>
      <xdr:colOff>398121</xdr:colOff>
      <xdr:row>78</xdr:row>
      <xdr:rowOff>55501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1515484</xdr:colOff>
      <xdr:row>51</xdr:row>
      <xdr:rowOff>146573</xdr:rowOff>
    </xdr:from>
    <xdr:to>
      <xdr:col>17</xdr:col>
      <xdr:colOff>1241813</xdr:colOff>
      <xdr:row>61</xdr:row>
      <xdr:rowOff>38467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297180</xdr:colOff>
      <xdr:row>84</xdr:row>
      <xdr:rowOff>160020</xdr:rowOff>
    </xdr:from>
    <xdr:to>
      <xdr:col>9</xdr:col>
      <xdr:colOff>777240</xdr:colOff>
      <xdr:row>103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762000</xdr:colOff>
      <xdr:row>84</xdr:row>
      <xdr:rowOff>152400</xdr:rowOff>
    </xdr:from>
    <xdr:to>
      <xdr:col>12</xdr:col>
      <xdr:colOff>342900</xdr:colOff>
      <xdr:row>102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2</xdr:row>
      <xdr:rowOff>72390</xdr:rowOff>
    </xdr:from>
    <xdr:to>
      <xdr:col>17</xdr:col>
      <xdr:colOff>478020</xdr:colOff>
      <xdr:row>14</xdr:row>
      <xdr:rowOff>165990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243840</xdr:colOff>
      <xdr:row>14</xdr:row>
      <xdr:rowOff>121920</xdr:rowOff>
    </xdr:from>
    <xdr:to>
      <xdr:col>17</xdr:col>
      <xdr:colOff>561840</xdr:colOff>
      <xdr:row>27</xdr:row>
      <xdr:rowOff>25020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274320</xdr:colOff>
      <xdr:row>27</xdr:row>
      <xdr:rowOff>144780</xdr:rowOff>
    </xdr:from>
    <xdr:to>
      <xdr:col>17</xdr:col>
      <xdr:colOff>592320</xdr:colOff>
      <xdr:row>40</xdr:row>
      <xdr:rowOff>47880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4"/>
  <sheetViews>
    <sheetView tabSelected="1" zoomScaleNormal="100" workbookViewId="0">
      <pane xSplit="3" ySplit="1" topLeftCell="AU2" activePane="bottomRight" state="frozen"/>
      <selection activeCell="E39" sqref="E39:F39"/>
      <selection pane="topRight" activeCell="E39" sqref="E39:F39"/>
      <selection pane="bottomLeft" activeCell="E39" sqref="E39:F39"/>
      <selection pane="bottomRight" activeCell="AV19" sqref="AV19"/>
    </sheetView>
  </sheetViews>
  <sheetFormatPr defaultColWidth="39.5703125" defaultRowHeight="15" x14ac:dyDescent="0.25"/>
  <cols>
    <col min="1" max="1" width="24.42578125" customWidth="1"/>
    <col min="3" max="3" width="16.42578125" customWidth="1"/>
    <col min="4" max="37" width="7.140625" customWidth="1"/>
    <col min="38" max="38" width="10.140625" customWidth="1"/>
    <col min="39" max="39" width="9.42578125" customWidth="1"/>
    <col min="40" max="40" width="12.7109375" customWidth="1"/>
    <col min="41" max="41" width="8.7109375" customWidth="1"/>
    <col min="42" max="42" width="10.85546875" customWidth="1"/>
    <col min="43" max="43" width="12.5703125" customWidth="1"/>
    <col min="44" max="44" width="6.85546875" customWidth="1"/>
    <col min="45" max="45" width="9.28515625" customWidth="1"/>
  </cols>
  <sheetData>
    <row r="1" spans="1:45" x14ac:dyDescent="0.25">
      <c r="A1" t="s">
        <v>633</v>
      </c>
      <c r="B1" t="s">
        <v>632</v>
      </c>
      <c r="C1" t="s">
        <v>631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 t="s">
        <v>630</v>
      </c>
      <c r="AM1" t="s">
        <v>629</v>
      </c>
      <c r="AN1" t="s">
        <v>628</v>
      </c>
      <c r="AO1" t="s">
        <v>627</v>
      </c>
      <c r="AP1" t="s">
        <v>630</v>
      </c>
      <c r="AQ1" t="s">
        <v>629</v>
      </c>
      <c r="AR1" t="s">
        <v>628</v>
      </c>
      <c r="AS1" t="s">
        <v>627</v>
      </c>
    </row>
    <row r="2" spans="1:45" x14ac:dyDescent="0.25">
      <c r="A2" t="s">
        <v>623</v>
      </c>
      <c r="B2" t="s">
        <v>626</v>
      </c>
      <c r="C2" t="s">
        <v>625</v>
      </c>
      <c r="D2" t="s">
        <v>433</v>
      </c>
      <c r="E2" t="s">
        <v>433</v>
      </c>
      <c r="F2" t="s">
        <v>433</v>
      </c>
      <c r="G2" t="s">
        <v>433</v>
      </c>
      <c r="H2" t="s">
        <v>433</v>
      </c>
      <c r="I2" t="s">
        <v>433</v>
      </c>
      <c r="J2" t="s">
        <v>433</v>
      </c>
      <c r="K2" t="s">
        <v>433</v>
      </c>
      <c r="L2" t="s">
        <v>433</v>
      </c>
      <c r="M2" t="s">
        <v>433</v>
      </c>
      <c r="N2" t="s">
        <v>433</v>
      </c>
      <c r="O2" t="s">
        <v>433</v>
      </c>
      <c r="P2" t="s">
        <v>433</v>
      </c>
      <c r="Q2" t="s">
        <v>433</v>
      </c>
      <c r="R2" t="s">
        <v>433</v>
      </c>
      <c r="S2" t="s">
        <v>433</v>
      </c>
      <c r="T2" t="s">
        <v>433</v>
      </c>
      <c r="U2">
        <v>28.998000000000001</v>
      </c>
      <c r="V2">
        <v>34.563000000000002</v>
      </c>
      <c r="W2">
        <v>34.905000000000001</v>
      </c>
      <c r="X2">
        <v>32.424999999999997</v>
      </c>
      <c r="Y2">
        <v>31.568999999999999</v>
      </c>
      <c r="Z2">
        <v>30.916</v>
      </c>
      <c r="AA2">
        <v>28.98</v>
      </c>
      <c r="AB2">
        <v>29.617999999999999</v>
      </c>
      <c r="AC2">
        <v>28.515000000000001</v>
      </c>
      <c r="AD2">
        <v>28.878</v>
      </c>
      <c r="AE2">
        <v>29.244</v>
      </c>
      <c r="AF2">
        <v>31.725999999999999</v>
      </c>
      <c r="AG2">
        <v>32.679000000000002</v>
      </c>
      <c r="AH2">
        <v>29.387</v>
      </c>
      <c r="AI2">
        <v>28.922999999999998</v>
      </c>
      <c r="AJ2">
        <v>28.172999999999998</v>
      </c>
      <c r="AK2">
        <v>28.878</v>
      </c>
      <c r="AL2" t="e">
        <f t="shared" ref="AL2:AL65" si="0">AVERAGE(D2:M2)</f>
        <v>#DIV/0!</v>
      </c>
      <c r="AM2">
        <f t="shared" ref="AM2:AM65" si="1">AVERAGE(N2:W2)</f>
        <v>32.822000000000003</v>
      </c>
      <c r="AN2">
        <f t="shared" ref="AN2:AN65" si="2">AVERAGE(X2:AK2)</f>
        <v>29.993642857142852</v>
      </c>
      <c r="AO2">
        <f t="shared" ref="AO2:AO65" si="3">AVERAGE(X2:AE2)</f>
        <v>30.018125000000001</v>
      </c>
      <c r="AP2">
        <v>2.6084000000000005</v>
      </c>
      <c r="AQ2">
        <v>0.34719999999999962</v>
      </c>
      <c r="AR2">
        <v>4.8197857142857137</v>
      </c>
      <c r="AS2">
        <v>5.9147499999999997</v>
      </c>
    </row>
    <row r="3" spans="1:45" x14ac:dyDescent="0.25">
      <c r="A3" t="s">
        <v>622</v>
      </c>
      <c r="B3" t="s">
        <v>626</v>
      </c>
      <c r="C3" t="s">
        <v>625</v>
      </c>
      <c r="D3" t="s">
        <v>433</v>
      </c>
      <c r="E3" t="s">
        <v>433</v>
      </c>
      <c r="F3" t="s">
        <v>433</v>
      </c>
      <c r="G3" t="s">
        <v>433</v>
      </c>
      <c r="H3" t="s">
        <v>433</v>
      </c>
      <c r="I3" t="s">
        <v>433</v>
      </c>
      <c r="J3" t="s">
        <v>433</v>
      </c>
      <c r="K3" t="s">
        <v>433</v>
      </c>
      <c r="L3" t="s">
        <v>433</v>
      </c>
      <c r="M3" t="s">
        <v>433</v>
      </c>
      <c r="N3">
        <v>25.710999999999999</v>
      </c>
      <c r="O3">
        <v>27.795000000000002</v>
      </c>
      <c r="P3">
        <v>28.727</v>
      </c>
      <c r="Q3">
        <v>32.820999999999998</v>
      </c>
      <c r="R3">
        <v>31.053999999999998</v>
      </c>
      <c r="S3">
        <v>29.381</v>
      </c>
      <c r="T3">
        <v>28.195</v>
      </c>
      <c r="U3">
        <v>30.401</v>
      </c>
      <c r="V3">
        <v>30.939</v>
      </c>
      <c r="W3">
        <v>31.843</v>
      </c>
      <c r="X3">
        <v>28.571000000000002</v>
      </c>
      <c r="Y3">
        <v>31.251000000000001</v>
      </c>
      <c r="Z3">
        <v>34.284999999999997</v>
      </c>
      <c r="AA3">
        <v>32.201999999999998</v>
      </c>
      <c r="AB3">
        <v>30.765000000000001</v>
      </c>
      <c r="AC3">
        <v>27.135999999999999</v>
      </c>
      <c r="AD3">
        <v>28.87</v>
      </c>
      <c r="AE3">
        <v>33.296999999999997</v>
      </c>
      <c r="AF3">
        <v>37.945999999999998</v>
      </c>
      <c r="AG3">
        <v>42.344999999999999</v>
      </c>
      <c r="AH3">
        <v>37.024999999999999</v>
      </c>
      <c r="AI3">
        <v>40.295000000000002</v>
      </c>
      <c r="AJ3">
        <v>43.798000000000002</v>
      </c>
      <c r="AK3">
        <v>36.768000000000001</v>
      </c>
      <c r="AL3" t="e">
        <f t="shared" si="0"/>
        <v>#DIV/0!</v>
      </c>
      <c r="AM3">
        <f t="shared" si="1"/>
        <v>29.686700000000002</v>
      </c>
      <c r="AN3">
        <f t="shared" si="2"/>
        <v>34.610999999999997</v>
      </c>
      <c r="AO3">
        <f t="shared" si="3"/>
        <v>30.797125000000001</v>
      </c>
      <c r="AP3">
        <v>2.2600000000000007</v>
      </c>
      <c r="AQ3">
        <v>1.5695999999999999</v>
      </c>
      <c r="AR3">
        <v>3.6683571428571429</v>
      </c>
      <c r="AS3">
        <v>4.3571249999999999</v>
      </c>
    </row>
    <row r="4" spans="1:45" x14ac:dyDescent="0.25">
      <c r="A4" t="s">
        <v>620</v>
      </c>
      <c r="B4" t="s">
        <v>626</v>
      </c>
      <c r="C4" t="s">
        <v>625</v>
      </c>
      <c r="D4" t="s">
        <v>433</v>
      </c>
      <c r="E4" t="s">
        <v>433</v>
      </c>
      <c r="F4" t="s">
        <v>433</v>
      </c>
      <c r="G4" t="s">
        <v>433</v>
      </c>
      <c r="H4" t="s">
        <v>433</v>
      </c>
      <c r="I4" t="s">
        <v>433</v>
      </c>
      <c r="J4" t="s">
        <v>433</v>
      </c>
      <c r="K4" t="s">
        <v>433</v>
      </c>
      <c r="L4" t="s">
        <v>433</v>
      </c>
      <c r="M4" t="s">
        <v>433</v>
      </c>
      <c r="N4">
        <v>18.779</v>
      </c>
      <c r="O4">
        <v>21.597000000000001</v>
      </c>
      <c r="P4">
        <v>19.561</v>
      </c>
      <c r="Q4">
        <v>20.436</v>
      </c>
      <c r="R4">
        <v>22.387</v>
      </c>
      <c r="S4">
        <v>22.190999999999999</v>
      </c>
      <c r="T4">
        <v>20.818000000000001</v>
      </c>
      <c r="U4">
        <v>17.984000000000002</v>
      </c>
      <c r="V4">
        <v>26.951000000000001</v>
      </c>
      <c r="W4">
        <v>21.922000000000001</v>
      </c>
      <c r="X4">
        <v>32.761000000000003</v>
      </c>
      <c r="Y4">
        <v>31.959</v>
      </c>
      <c r="Z4">
        <v>38.909999999999997</v>
      </c>
      <c r="AA4">
        <v>38.972000000000001</v>
      </c>
      <c r="AB4">
        <v>32.889000000000003</v>
      </c>
      <c r="AC4">
        <v>34.991</v>
      </c>
      <c r="AD4">
        <v>31.077000000000002</v>
      </c>
      <c r="AE4">
        <v>26.771000000000001</v>
      </c>
      <c r="AF4">
        <v>27.111000000000001</v>
      </c>
      <c r="AG4">
        <v>36.942</v>
      </c>
      <c r="AH4">
        <v>22.724</v>
      </c>
      <c r="AI4">
        <v>24.024000000000001</v>
      </c>
      <c r="AJ4">
        <v>20.992999999999999</v>
      </c>
      <c r="AK4">
        <v>22.852</v>
      </c>
      <c r="AL4" t="e">
        <f t="shared" si="0"/>
        <v>#DIV/0!</v>
      </c>
      <c r="AM4">
        <f t="shared" si="1"/>
        <v>21.262599999999999</v>
      </c>
      <c r="AN4">
        <f t="shared" si="2"/>
        <v>30.21257142857143</v>
      </c>
      <c r="AO4">
        <f t="shared" si="3"/>
        <v>33.541250000000005</v>
      </c>
      <c r="AP4">
        <v>6.4190999999999985</v>
      </c>
      <c r="AQ4">
        <v>3.3646000000000003</v>
      </c>
      <c r="AR4">
        <v>1.6605714285714284</v>
      </c>
      <c r="AS4">
        <v>4.6676250000000001</v>
      </c>
    </row>
    <row r="5" spans="1:45" x14ac:dyDescent="0.25">
      <c r="A5" t="s">
        <v>619</v>
      </c>
      <c r="B5" t="s">
        <v>626</v>
      </c>
      <c r="C5" t="s">
        <v>625</v>
      </c>
      <c r="D5" t="s">
        <v>433</v>
      </c>
      <c r="E5" t="s">
        <v>433</v>
      </c>
      <c r="F5" t="s">
        <v>433</v>
      </c>
      <c r="G5" t="s">
        <v>433</v>
      </c>
      <c r="H5" t="s">
        <v>433</v>
      </c>
      <c r="I5" t="s">
        <v>433</v>
      </c>
      <c r="J5" t="s">
        <v>433</v>
      </c>
      <c r="K5" t="s">
        <v>433</v>
      </c>
      <c r="L5" t="s">
        <v>433</v>
      </c>
      <c r="M5" t="s">
        <v>433</v>
      </c>
      <c r="N5" t="s">
        <v>433</v>
      </c>
      <c r="O5" t="s">
        <v>433</v>
      </c>
      <c r="P5" t="s">
        <v>433</v>
      </c>
      <c r="Q5" t="s">
        <v>433</v>
      </c>
      <c r="R5" t="s">
        <v>433</v>
      </c>
      <c r="S5">
        <v>21.376000000000001</v>
      </c>
      <c r="T5">
        <v>21.212</v>
      </c>
      <c r="U5">
        <v>21.113</v>
      </c>
      <c r="V5">
        <v>21.626000000000001</v>
      </c>
      <c r="W5">
        <v>23.812000000000001</v>
      </c>
      <c r="X5">
        <v>23.605</v>
      </c>
      <c r="Y5">
        <v>24.712</v>
      </c>
      <c r="Z5">
        <v>20.431000000000001</v>
      </c>
      <c r="AA5">
        <v>20.582999999999998</v>
      </c>
      <c r="AB5">
        <v>20.821000000000002</v>
      </c>
      <c r="AC5">
        <v>21.978999999999999</v>
      </c>
      <c r="AD5">
        <v>22.353000000000002</v>
      </c>
      <c r="AE5">
        <v>24.617999999999999</v>
      </c>
      <c r="AF5">
        <v>26.091000000000001</v>
      </c>
      <c r="AG5">
        <v>29.431000000000001</v>
      </c>
      <c r="AH5">
        <v>29.584</v>
      </c>
      <c r="AI5">
        <v>31.7</v>
      </c>
      <c r="AJ5">
        <v>33.85</v>
      </c>
      <c r="AK5">
        <v>35.414000000000001</v>
      </c>
      <c r="AL5" t="e">
        <f t="shared" si="0"/>
        <v>#DIV/0!</v>
      </c>
      <c r="AM5">
        <f t="shared" si="1"/>
        <v>21.8278</v>
      </c>
      <c r="AN5">
        <f t="shared" si="2"/>
        <v>26.083714285714287</v>
      </c>
      <c r="AO5">
        <f t="shared" si="3"/>
        <v>22.38775</v>
      </c>
      <c r="AP5">
        <v>-0.86999999999999977</v>
      </c>
      <c r="AQ5">
        <v>4.2804000000000002</v>
      </c>
      <c r="AR5">
        <v>3.7135714285714281</v>
      </c>
      <c r="AS5">
        <v>3.4175000000000004</v>
      </c>
    </row>
    <row r="6" spans="1:45" x14ac:dyDescent="0.25">
      <c r="A6" t="s">
        <v>617</v>
      </c>
      <c r="B6" t="s">
        <v>626</v>
      </c>
      <c r="C6" t="s">
        <v>625</v>
      </c>
      <c r="D6" t="s">
        <v>433</v>
      </c>
      <c r="E6" t="s">
        <v>433</v>
      </c>
      <c r="F6" t="s">
        <v>433</v>
      </c>
      <c r="G6" t="s">
        <v>433</v>
      </c>
      <c r="H6" t="s">
        <v>433</v>
      </c>
      <c r="I6" t="s">
        <v>433</v>
      </c>
      <c r="J6" t="s">
        <v>433</v>
      </c>
      <c r="K6" t="s">
        <v>433</v>
      </c>
      <c r="L6">
        <v>30.177</v>
      </c>
      <c r="M6">
        <v>29.164000000000001</v>
      </c>
      <c r="N6">
        <v>30.024000000000001</v>
      </c>
      <c r="O6">
        <v>32.529000000000003</v>
      </c>
      <c r="P6">
        <v>33.502000000000002</v>
      </c>
      <c r="Q6">
        <v>33.543999999999997</v>
      </c>
      <c r="R6">
        <v>33.226999999999997</v>
      </c>
      <c r="S6">
        <v>33.087000000000003</v>
      </c>
      <c r="T6">
        <v>32.944000000000003</v>
      </c>
      <c r="U6">
        <v>32.262</v>
      </c>
      <c r="V6">
        <v>34.136000000000003</v>
      </c>
      <c r="W6">
        <v>35.674999999999997</v>
      </c>
      <c r="X6">
        <v>34.729999999999997</v>
      </c>
      <c r="Y6">
        <v>35.773000000000003</v>
      </c>
      <c r="Z6">
        <v>35.082999999999998</v>
      </c>
      <c r="AA6">
        <v>35.067999999999998</v>
      </c>
      <c r="AB6">
        <v>34.938000000000002</v>
      </c>
      <c r="AC6">
        <v>34.683999999999997</v>
      </c>
      <c r="AD6">
        <v>34.615000000000002</v>
      </c>
      <c r="AE6">
        <v>34.347000000000001</v>
      </c>
      <c r="AF6">
        <v>35.082000000000001</v>
      </c>
      <c r="AG6">
        <v>37.957000000000001</v>
      </c>
      <c r="AH6">
        <v>37.14</v>
      </c>
      <c r="AI6">
        <v>36.613999999999997</v>
      </c>
      <c r="AJ6">
        <v>36.768999999999998</v>
      </c>
      <c r="AK6">
        <v>37.012</v>
      </c>
      <c r="AL6">
        <f t="shared" si="0"/>
        <v>29.670500000000001</v>
      </c>
      <c r="AM6">
        <f t="shared" si="1"/>
        <v>33.093000000000004</v>
      </c>
      <c r="AN6">
        <f t="shared" si="2"/>
        <v>35.700857142857139</v>
      </c>
      <c r="AO6">
        <f t="shared" si="3"/>
        <v>34.90475</v>
      </c>
      <c r="AP6">
        <v>3.4575000000000005</v>
      </c>
      <c r="AQ6">
        <v>3.2405999999999997</v>
      </c>
      <c r="AR6">
        <v>2.9985000000000004</v>
      </c>
      <c r="AS6">
        <v>3.3877499999999996</v>
      </c>
    </row>
    <row r="7" spans="1:45" x14ac:dyDescent="0.25">
      <c r="A7" t="s">
        <v>616</v>
      </c>
      <c r="B7" t="s">
        <v>626</v>
      </c>
      <c r="C7" t="s">
        <v>625</v>
      </c>
      <c r="D7" t="s">
        <v>433</v>
      </c>
      <c r="E7" t="s">
        <v>433</v>
      </c>
      <c r="F7" t="s">
        <v>433</v>
      </c>
      <c r="G7" t="s">
        <v>433</v>
      </c>
      <c r="H7" t="s">
        <v>433</v>
      </c>
      <c r="I7" t="s">
        <v>433</v>
      </c>
      <c r="J7" t="s">
        <v>433</v>
      </c>
      <c r="K7" t="s">
        <v>433</v>
      </c>
      <c r="L7">
        <v>46.817999999999998</v>
      </c>
      <c r="M7">
        <v>45.552999999999997</v>
      </c>
      <c r="N7">
        <v>45.835000000000001</v>
      </c>
      <c r="O7">
        <v>46.843000000000004</v>
      </c>
      <c r="P7">
        <v>48.228999999999999</v>
      </c>
      <c r="Q7">
        <v>53.156999999999996</v>
      </c>
      <c r="R7">
        <v>53.165999999999997</v>
      </c>
      <c r="S7">
        <v>54.94</v>
      </c>
      <c r="T7">
        <v>54.991</v>
      </c>
      <c r="U7">
        <v>52.131999999999998</v>
      </c>
      <c r="V7">
        <v>52.091999999999999</v>
      </c>
      <c r="W7">
        <v>51.726999999999997</v>
      </c>
      <c r="X7">
        <v>50.34</v>
      </c>
      <c r="Y7">
        <v>51.02</v>
      </c>
      <c r="Z7">
        <v>50.698</v>
      </c>
      <c r="AA7">
        <v>51.017000000000003</v>
      </c>
      <c r="AB7">
        <v>53.44</v>
      </c>
      <c r="AC7">
        <v>50.982999999999997</v>
      </c>
      <c r="AD7">
        <v>50.203000000000003</v>
      </c>
      <c r="AE7">
        <v>49.104999999999997</v>
      </c>
      <c r="AF7">
        <v>49.790999999999997</v>
      </c>
      <c r="AG7">
        <v>54.1</v>
      </c>
      <c r="AH7">
        <v>52.801000000000002</v>
      </c>
      <c r="AI7">
        <v>50.868000000000002</v>
      </c>
      <c r="AJ7">
        <v>50.98</v>
      </c>
      <c r="AK7">
        <v>50.94</v>
      </c>
      <c r="AL7">
        <f t="shared" si="0"/>
        <v>46.185499999999998</v>
      </c>
      <c r="AM7">
        <f t="shared" si="1"/>
        <v>51.311199999999999</v>
      </c>
      <c r="AN7">
        <f t="shared" si="2"/>
        <v>51.16328571428572</v>
      </c>
      <c r="AO7">
        <f t="shared" si="3"/>
        <v>50.850750000000005</v>
      </c>
      <c r="AP7">
        <v>1.8371999999999999</v>
      </c>
      <c r="AQ7">
        <v>2.7231999999999998</v>
      </c>
      <c r="AR7">
        <v>1.6258571428571431</v>
      </c>
      <c r="AS7">
        <v>2.3688750000000001</v>
      </c>
    </row>
    <row r="8" spans="1:45" x14ac:dyDescent="0.25">
      <c r="A8" t="s">
        <v>614</v>
      </c>
      <c r="B8" t="s">
        <v>626</v>
      </c>
      <c r="C8" t="s">
        <v>625</v>
      </c>
      <c r="D8" t="s">
        <v>433</v>
      </c>
      <c r="E8" t="s">
        <v>433</v>
      </c>
      <c r="F8" t="s">
        <v>433</v>
      </c>
      <c r="G8" t="s">
        <v>433</v>
      </c>
      <c r="H8" t="s">
        <v>433</v>
      </c>
      <c r="I8" t="s">
        <v>433</v>
      </c>
      <c r="J8" t="s">
        <v>433</v>
      </c>
      <c r="K8" t="s">
        <v>433</v>
      </c>
      <c r="L8" t="s">
        <v>433</v>
      </c>
      <c r="M8" t="s">
        <v>433</v>
      </c>
      <c r="N8">
        <v>33.738</v>
      </c>
      <c r="O8">
        <v>29.748000000000001</v>
      </c>
      <c r="P8">
        <v>30.648</v>
      </c>
      <c r="Q8">
        <v>27.829000000000001</v>
      </c>
      <c r="R8">
        <v>27.247</v>
      </c>
      <c r="S8">
        <v>26.135000000000002</v>
      </c>
      <c r="T8">
        <v>23.641999999999999</v>
      </c>
      <c r="U8">
        <v>32.305</v>
      </c>
      <c r="V8">
        <v>26.789000000000001</v>
      </c>
      <c r="W8">
        <v>28.219000000000001</v>
      </c>
      <c r="X8">
        <v>23.094999999999999</v>
      </c>
      <c r="Y8">
        <v>27.667999999999999</v>
      </c>
      <c r="Z8">
        <v>31.88</v>
      </c>
      <c r="AA8">
        <v>29.283999999999999</v>
      </c>
      <c r="AB8">
        <v>26.055</v>
      </c>
      <c r="AC8">
        <v>24.925999999999998</v>
      </c>
      <c r="AD8">
        <v>24.114999999999998</v>
      </c>
      <c r="AE8">
        <v>23.350999999999999</v>
      </c>
      <c r="AF8">
        <v>23.646999999999998</v>
      </c>
      <c r="AG8">
        <v>25.638000000000002</v>
      </c>
      <c r="AH8">
        <v>28.547000000000001</v>
      </c>
      <c r="AI8">
        <v>27.498000000000001</v>
      </c>
      <c r="AJ8">
        <v>29.643000000000001</v>
      </c>
      <c r="AK8">
        <v>28.61</v>
      </c>
      <c r="AL8" t="e">
        <f t="shared" si="0"/>
        <v>#DIV/0!</v>
      </c>
      <c r="AM8">
        <f t="shared" si="1"/>
        <v>28.629999999999995</v>
      </c>
      <c r="AN8">
        <f t="shared" si="2"/>
        <v>26.711214285714284</v>
      </c>
      <c r="AO8">
        <f t="shared" si="3"/>
        <v>26.296749999999999</v>
      </c>
      <c r="AP8">
        <v>3.6549999999999998</v>
      </c>
      <c r="AQ8">
        <v>4.5842000000000009</v>
      </c>
      <c r="AR8">
        <v>5.1121428571428584</v>
      </c>
      <c r="AS8">
        <v>5.9581249999999999</v>
      </c>
    </row>
    <row r="9" spans="1:45" x14ac:dyDescent="0.25">
      <c r="A9" t="s">
        <v>613</v>
      </c>
      <c r="B9" t="s">
        <v>626</v>
      </c>
      <c r="C9" t="s">
        <v>625</v>
      </c>
      <c r="D9">
        <v>12.954000000000001</v>
      </c>
      <c r="E9">
        <v>12.134</v>
      </c>
      <c r="F9">
        <v>12.473000000000001</v>
      </c>
      <c r="G9">
        <v>12.502000000000001</v>
      </c>
      <c r="H9">
        <v>11.134</v>
      </c>
      <c r="I9">
        <v>10.994</v>
      </c>
      <c r="J9">
        <v>11.611000000000001</v>
      </c>
      <c r="K9">
        <v>11.186999999999999</v>
      </c>
      <c r="L9">
        <v>10.984999999999999</v>
      </c>
      <c r="M9">
        <v>11.32</v>
      </c>
      <c r="N9">
        <v>10.773999999999999</v>
      </c>
      <c r="O9">
        <v>10.449</v>
      </c>
      <c r="P9">
        <v>10.372</v>
      </c>
      <c r="Q9">
        <v>11.483000000000001</v>
      </c>
      <c r="R9">
        <v>11.848000000000001</v>
      </c>
      <c r="S9">
        <v>12.335000000000001</v>
      </c>
      <c r="T9">
        <v>11.544</v>
      </c>
      <c r="U9">
        <v>11.638999999999999</v>
      </c>
      <c r="V9">
        <v>11.494999999999999</v>
      </c>
      <c r="W9">
        <v>10.029999999999999</v>
      </c>
      <c r="X9">
        <v>11.407999999999999</v>
      </c>
      <c r="Y9">
        <v>12.728999999999999</v>
      </c>
      <c r="Z9">
        <v>12.3</v>
      </c>
      <c r="AA9">
        <v>12.147</v>
      </c>
      <c r="AB9">
        <v>11.747999999999999</v>
      </c>
      <c r="AC9">
        <v>12.207000000000001</v>
      </c>
      <c r="AD9">
        <v>12.131</v>
      </c>
      <c r="AE9">
        <v>11.532</v>
      </c>
      <c r="AF9">
        <v>13.824</v>
      </c>
      <c r="AG9">
        <v>12.669</v>
      </c>
      <c r="AH9">
        <v>12.699</v>
      </c>
      <c r="AI9">
        <v>13.952</v>
      </c>
      <c r="AJ9">
        <v>14.224</v>
      </c>
      <c r="AK9">
        <v>14.61</v>
      </c>
      <c r="AL9">
        <f t="shared" si="0"/>
        <v>11.729400000000002</v>
      </c>
      <c r="AM9">
        <f t="shared" si="1"/>
        <v>11.196899999999999</v>
      </c>
      <c r="AN9">
        <f t="shared" si="2"/>
        <v>12.727142857142853</v>
      </c>
      <c r="AO9">
        <f t="shared" si="3"/>
        <v>12.025249999999998</v>
      </c>
      <c r="AP9">
        <v>3.5465000000000004</v>
      </c>
      <c r="AQ9">
        <v>4.7995999999999999</v>
      </c>
      <c r="AR9">
        <v>5.8937857142857144</v>
      </c>
      <c r="AS9">
        <v>5.8542500000000004</v>
      </c>
    </row>
    <row r="10" spans="1:45" x14ac:dyDescent="0.25">
      <c r="A10" t="s">
        <v>612</v>
      </c>
      <c r="B10" t="s">
        <v>626</v>
      </c>
      <c r="C10" t="s">
        <v>625</v>
      </c>
      <c r="D10" t="s">
        <v>433</v>
      </c>
      <c r="E10" t="s">
        <v>433</v>
      </c>
      <c r="F10" t="s">
        <v>433</v>
      </c>
      <c r="G10" t="s">
        <v>433</v>
      </c>
      <c r="H10" t="s">
        <v>433</v>
      </c>
      <c r="I10" t="s">
        <v>433</v>
      </c>
      <c r="J10" t="s">
        <v>433</v>
      </c>
      <c r="K10" t="s">
        <v>433</v>
      </c>
      <c r="L10" t="s">
        <v>433</v>
      </c>
      <c r="M10" t="s">
        <v>433</v>
      </c>
      <c r="N10" t="s">
        <v>433</v>
      </c>
      <c r="O10" t="s">
        <v>433</v>
      </c>
      <c r="P10" t="s">
        <v>433</v>
      </c>
      <c r="Q10" t="s">
        <v>433</v>
      </c>
      <c r="R10">
        <v>28.741</v>
      </c>
      <c r="S10">
        <v>30.451000000000001</v>
      </c>
      <c r="T10">
        <v>32.496000000000002</v>
      </c>
      <c r="U10">
        <v>34.069000000000003</v>
      </c>
      <c r="V10">
        <v>31.975999999999999</v>
      </c>
      <c r="W10">
        <v>32.805</v>
      </c>
      <c r="X10">
        <v>34.408999999999999</v>
      </c>
      <c r="Y10">
        <v>36.048999999999999</v>
      </c>
      <c r="Z10">
        <v>38.750999999999998</v>
      </c>
      <c r="AA10">
        <v>37.677999999999997</v>
      </c>
      <c r="AB10">
        <v>35.136000000000003</v>
      </c>
      <c r="AC10">
        <v>36.558</v>
      </c>
      <c r="AD10">
        <v>33.155000000000001</v>
      </c>
      <c r="AE10">
        <v>37.591000000000001</v>
      </c>
      <c r="AF10">
        <v>38.475999999999999</v>
      </c>
      <c r="AG10">
        <v>38.076000000000001</v>
      </c>
      <c r="AH10">
        <v>41.493000000000002</v>
      </c>
      <c r="AI10">
        <v>41.186</v>
      </c>
      <c r="AJ10">
        <v>45.359000000000002</v>
      </c>
      <c r="AK10">
        <v>45.616</v>
      </c>
      <c r="AL10" t="e">
        <f t="shared" si="0"/>
        <v>#DIV/0!</v>
      </c>
      <c r="AM10">
        <f t="shared" si="1"/>
        <v>31.756333333333334</v>
      </c>
      <c r="AN10">
        <f t="shared" si="2"/>
        <v>38.538071428571428</v>
      </c>
      <c r="AO10">
        <f t="shared" si="3"/>
        <v>36.165875</v>
      </c>
      <c r="AP10">
        <v>1.7571000000000001</v>
      </c>
      <c r="AQ10">
        <v>0.46950000000000019</v>
      </c>
      <c r="AR10">
        <v>0.88721428571428562</v>
      </c>
      <c r="AS10">
        <v>1.901125</v>
      </c>
    </row>
    <row r="11" spans="1:45" x14ac:dyDescent="0.25">
      <c r="A11" t="s">
        <v>611</v>
      </c>
      <c r="B11" t="s">
        <v>626</v>
      </c>
      <c r="C11" t="s">
        <v>625</v>
      </c>
      <c r="D11" t="s">
        <v>433</v>
      </c>
      <c r="E11" t="s">
        <v>433</v>
      </c>
      <c r="F11" t="s">
        <v>433</v>
      </c>
      <c r="G11" t="s">
        <v>433</v>
      </c>
      <c r="H11" t="s">
        <v>433</v>
      </c>
      <c r="I11" t="s">
        <v>433</v>
      </c>
      <c r="J11" t="s">
        <v>433</v>
      </c>
      <c r="K11" t="s">
        <v>433</v>
      </c>
      <c r="L11" t="s">
        <v>433</v>
      </c>
      <c r="M11" t="s">
        <v>433</v>
      </c>
      <c r="N11" t="s">
        <v>433</v>
      </c>
      <c r="O11" t="s">
        <v>433</v>
      </c>
      <c r="P11" t="s">
        <v>433</v>
      </c>
      <c r="Q11">
        <v>0.66900000000000004</v>
      </c>
      <c r="R11">
        <v>0.19</v>
      </c>
      <c r="S11">
        <v>0.64</v>
      </c>
      <c r="T11">
        <v>0.55200000000000005</v>
      </c>
      <c r="U11">
        <v>0.55800000000000005</v>
      </c>
      <c r="V11">
        <v>10.925000000000001</v>
      </c>
      <c r="W11">
        <v>9.8149999999999995</v>
      </c>
      <c r="X11">
        <v>10.529</v>
      </c>
      <c r="Y11">
        <v>45.554000000000002</v>
      </c>
      <c r="Z11">
        <v>45.274999999999999</v>
      </c>
      <c r="AA11">
        <v>43.484000000000002</v>
      </c>
      <c r="AB11">
        <v>44.466000000000001</v>
      </c>
      <c r="AC11">
        <v>45.459000000000003</v>
      </c>
      <c r="AD11">
        <v>47.863999999999997</v>
      </c>
      <c r="AE11">
        <v>47.932000000000002</v>
      </c>
      <c r="AF11">
        <v>48.777999999999999</v>
      </c>
      <c r="AG11">
        <v>46.158999999999999</v>
      </c>
      <c r="AH11">
        <v>42.054000000000002</v>
      </c>
      <c r="AI11">
        <v>34.521999999999998</v>
      </c>
      <c r="AJ11">
        <v>38.853000000000002</v>
      </c>
      <c r="AK11">
        <v>42.883000000000003</v>
      </c>
      <c r="AL11" t="e">
        <f t="shared" si="0"/>
        <v>#DIV/0!</v>
      </c>
      <c r="AM11">
        <f t="shared" si="1"/>
        <v>3.3355714285714284</v>
      </c>
      <c r="AN11">
        <f t="shared" si="2"/>
        <v>41.700857142857153</v>
      </c>
      <c r="AO11">
        <f t="shared" si="3"/>
        <v>41.320375000000006</v>
      </c>
      <c r="AP11" t="e">
        <v>#DIV/0!</v>
      </c>
      <c r="AQ11">
        <v>-0.64585714285714246</v>
      </c>
      <c r="AR11">
        <v>6.3179285714285713</v>
      </c>
      <c r="AS11">
        <v>7.7468750000000002</v>
      </c>
    </row>
    <row r="12" spans="1:45" x14ac:dyDescent="0.25">
      <c r="A12" t="s">
        <v>610</v>
      </c>
      <c r="B12" t="s">
        <v>626</v>
      </c>
      <c r="C12" t="s">
        <v>625</v>
      </c>
      <c r="D12">
        <v>56.328000000000003</v>
      </c>
      <c r="E12">
        <v>63.152999999999999</v>
      </c>
      <c r="F12">
        <v>61.186999999999998</v>
      </c>
      <c r="G12">
        <v>63.814999999999998</v>
      </c>
      <c r="H12">
        <v>60.639000000000003</v>
      </c>
      <c r="I12">
        <v>59.914999999999999</v>
      </c>
      <c r="J12">
        <v>59.094999999999999</v>
      </c>
      <c r="K12">
        <v>57.232999999999997</v>
      </c>
      <c r="L12">
        <v>55.273000000000003</v>
      </c>
      <c r="M12">
        <v>53.689</v>
      </c>
      <c r="N12">
        <v>53.679000000000002</v>
      </c>
      <c r="O12">
        <v>54.918999999999997</v>
      </c>
      <c r="P12">
        <v>55.201999999999998</v>
      </c>
      <c r="Q12">
        <v>56.332999999999998</v>
      </c>
      <c r="R12">
        <v>53.966000000000001</v>
      </c>
      <c r="S12">
        <v>51.975999999999999</v>
      </c>
      <c r="T12">
        <v>52.28</v>
      </c>
      <c r="U12">
        <v>51.063000000000002</v>
      </c>
      <c r="V12">
        <v>50.25</v>
      </c>
      <c r="W12">
        <v>49.671999999999997</v>
      </c>
      <c r="X12">
        <v>48.676000000000002</v>
      </c>
      <c r="Y12">
        <v>48.77</v>
      </c>
      <c r="Z12">
        <v>49.02</v>
      </c>
      <c r="AA12">
        <v>50.15</v>
      </c>
      <c r="AB12">
        <v>48.393000000000001</v>
      </c>
      <c r="AC12">
        <v>50.881</v>
      </c>
      <c r="AD12">
        <v>47.677</v>
      </c>
      <c r="AE12">
        <v>47.570999999999998</v>
      </c>
      <c r="AF12">
        <v>49.436</v>
      </c>
      <c r="AG12">
        <v>53.204000000000001</v>
      </c>
      <c r="AH12">
        <v>52.33</v>
      </c>
      <c r="AI12">
        <v>53.234000000000002</v>
      </c>
      <c r="AJ12">
        <v>54.783999999999999</v>
      </c>
      <c r="AK12">
        <v>54.414000000000001</v>
      </c>
      <c r="AL12">
        <f t="shared" si="0"/>
        <v>59.032699999999998</v>
      </c>
      <c r="AM12">
        <f t="shared" si="1"/>
        <v>52.934000000000005</v>
      </c>
      <c r="AN12">
        <f t="shared" si="2"/>
        <v>50.610000000000007</v>
      </c>
      <c r="AO12">
        <f t="shared" si="3"/>
        <v>48.892250000000004</v>
      </c>
      <c r="AP12">
        <v>2.1512000000000002</v>
      </c>
      <c r="AQ12">
        <v>2.2167000000000003</v>
      </c>
      <c r="AR12">
        <v>1.480285714285714</v>
      </c>
      <c r="AS12">
        <v>2.235125</v>
      </c>
    </row>
    <row r="13" spans="1:45" x14ac:dyDescent="0.25">
      <c r="A13" t="s">
        <v>609</v>
      </c>
      <c r="B13" t="s">
        <v>626</v>
      </c>
      <c r="C13" t="s">
        <v>625</v>
      </c>
      <c r="D13" t="s">
        <v>433</v>
      </c>
      <c r="E13" t="s">
        <v>433</v>
      </c>
      <c r="F13" t="s">
        <v>433</v>
      </c>
      <c r="G13" t="s">
        <v>433</v>
      </c>
      <c r="H13" t="s">
        <v>433</v>
      </c>
      <c r="I13" t="s">
        <v>433</v>
      </c>
      <c r="J13" t="s">
        <v>433</v>
      </c>
      <c r="K13" t="s">
        <v>433</v>
      </c>
      <c r="L13" t="s">
        <v>433</v>
      </c>
      <c r="M13" t="s">
        <v>433</v>
      </c>
      <c r="N13" t="s">
        <v>433</v>
      </c>
      <c r="O13" t="s">
        <v>433</v>
      </c>
      <c r="P13" t="s">
        <v>433</v>
      </c>
      <c r="Q13" t="s">
        <v>433</v>
      </c>
      <c r="R13" t="s">
        <v>433</v>
      </c>
      <c r="S13" t="s">
        <v>433</v>
      </c>
      <c r="T13">
        <v>25.777999999999999</v>
      </c>
      <c r="U13">
        <v>26.547000000000001</v>
      </c>
      <c r="V13">
        <v>28.334</v>
      </c>
      <c r="W13">
        <v>30.292999999999999</v>
      </c>
      <c r="X13">
        <v>31.308</v>
      </c>
      <c r="Y13">
        <v>34.164000000000001</v>
      </c>
      <c r="Z13">
        <v>31.724</v>
      </c>
      <c r="AA13">
        <v>31</v>
      </c>
      <c r="AB13">
        <v>30.727</v>
      </c>
      <c r="AC13">
        <v>27.587</v>
      </c>
      <c r="AD13">
        <v>29.553000000000001</v>
      </c>
      <c r="AE13">
        <v>28.582999999999998</v>
      </c>
      <c r="AF13">
        <v>28.178000000000001</v>
      </c>
      <c r="AG13">
        <v>28.39</v>
      </c>
      <c r="AH13">
        <v>29.029</v>
      </c>
      <c r="AI13">
        <v>28.719000000000001</v>
      </c>
      <c r="AJ13">
        <v>26.914999999999999</v>
      </c>
      <c r="AK13">
        <v>30.585999999999999</v>
      </c>
      <c r="AL13" t="e">
        <f t="shared" si="0"/>
        <v>#DIV/0!</v>
      </c>
      <c r="AM13">
        <f t="shared" si="1"/>
        <v>27.738</v>
      </c>
      <c r="AN13">
        <f t="shared" si="2"/>
        <v>29.747357142857144</v>
      </c>
      <c r="AO13">
        <f t="shared" si="3"/>
        <v>30.580750000000002</v>
      </c>
      <c r="AP13">
        <v>6.9272000000000009</v>
      </c>
      <c r="AQ13">
        <v>5.9293999999999993</v>
      </c>
      <c r="AR13">
        <v>4.2946428571428577</v>
      </c>
      <c r="AS13">
        <v>5.7511250000000009</v>
      </c>
    </row>
    <row r="14" spans="1:45" x14ac:dyDescent="0.25">
      <c r="A14" t="s">
        <v>608</v>
      </c>
      <c r="B14" t="s">
        <v>626</v>
      </c>
      <c r="C14" t="s">
        <v>625</v>
      </c>
      <c r="D14" t="s">
        <v>433</v>
      </c>
      <c r="E14" t="s">
        <v>433</v>
      </c>
      <c r="F14" t="s">
        <v>433</v>
      </c>
      <c r="G14" t="s">
        <v>433</v>
      </c>
      <c r="H14" t="s">
        <v>433</v>
      </c>
      <c r="I14" t="s">
        <v>433</v>
      </c>
      <c r="J14" t="s">
        <v>433</v>
      </c>
      <c r="K14" t="s">
        <v>433</v>
      </c>
      <c r="L14" t="s">
        <v>433</v>
      </c>
      <c r="M14" t="s">
        <v>433</v>
      </c>
      <c r="N14">
        <v>22.059000000000001</v>
      </c>
      <c r="O14">
        <v>20.968</v>
      </c>
      <c r="P14">
        <v>22.399000000000001</v>
      </c>
      <c r="Q14">
        <v>19.936</v>
      </c>
      <c r="R14">
        <v>22.556999999999999</v>
      </c>
      <c r="S14">
        <v>24.582999999999998</v>
      </c>
      <c r="T14">
        <v>22.093</v>
      </c>
      <c r="U14">
        <v>21.117999999999999</v>
      </c>
      <c r="V14">
        <v>18.117000000000001</v>
      </c>
      <c r="W14">
        <v>19.318999999999999</v>
      </c>
      <c r="X14">
        <v>23.279</v>
      </c>
      <c r="Y14">
        <v>22.638999999999999</v>
      </c>
      <c r="Z14">
        <v>22.728000000000002</v>
      </c>
      <c r="AA14">
        <v>20.53</v>
      </c>
      <c r="AB14">
        <v>20.379000000000001</v>
      </c>
      <c r="AC14">
        <v>21.298999999999999</v>
      </c>
      <c r="AD14">
        <v>19.425999999999998</v>
      </c>
      <c r="AE14">
        <v>23.423999999999999</v>
      </c>
      <c r="AF14">
        <v>21.381</v>
      </c>
      <c r="AG14">
        <v>25.038</v>
      </c>
      <c r="AH14">
        <v>20.446999999999999</v>
      </c>
      <c r="AI14">
        <v>21.553999999999998</v>
      </c>
      <c r="AJ14">
        <v>21.027999999999999</v>
      </c>
      <c r="AK14">
        <v>22.436</v>
      </c>
      <c r="AL14" t="e">
        <f t="shared" si="0"/>
        <v>#DIV/0!</v>
      </c>
      <c r="AM14">
        <f t="shared" si="1"/>
        <v>21.314899999999998</v>
      </c>
      <c r="AN14">
        <f t="shared" si="2"/>
        <v>21.827714285714286</v>
      </c>
      <c r="AO14">
        <f t="shared" si="3"/>
        <v>21.713000000000001</v>
      </c>
      <c r="AP14">
        <v>1.6846000000000003</v>
      </c>
      <c r="AQ14">
        <v>4.9421999999999997</v>
      </c>
      <c r="AR14">
        <v>4.1690000000000014</v>
      </c>
      <c r="AS14">
        <v>4.2220000000000004</v>
      </c>
    </row>
    <row r="15" spans="1:45" x14ac:dyDescent="0.25">
      <c r="A15" t="s">
        <v>607</v>
      </c>
      <c r="B15" t="s">
        <v>626</v>
      </c>
      <c r="C15" t="s">
        <v>625</v>
      </c>
      <c r="D15" t="s">
        <v>433</v>
      </c>
      <c r="E15">
        <v>52.587000000000003</v>
      </c>
      <c r="F15">
        <v>35.722999999999999</v>
      </c>
      <c r="G15">
        <v>44.441000000000003</v>
      </c>
      <c r="H15">
        <v>41.389000000000003</v>
      </c>
      <c r="I15">
        <v>56.999000000000002</v>
      </c>
      <c r="J15">
        <v>51.292000000000002</v>
      </c>
      <c r="K15">
        <v>49.960999999999999</v>
      </c>
      <c r="L15">
        <v>47.735999999999997</v>
      </c>
      <c r="M15">
        <v>49.279000000000003</v>
      </c>
      <c r="N15">
        <v>37.738</v>
      </c>
      <c r="O15">
        <v>32.432000000000002</v>
      </c>
      <c r="P15">
        <v>36.274000000000001</v>
      </c>
      <c r="Q15">
        <v>37.070999999999998</v>
      </c>
      <c r="R15">
        <v>39.874000000000002</v>
      </c>
      <c r="S15">
        <v>40.648000000000003</v>
      </c>
      <c r="T15">
        <v>39.884999999999998</v>
      </c>
      <c r="U15">
        <v>39.825000000000003</v>
      </c>
      <c r="V15">
        <v>32.746000000000002</v>
      </c>
      <c r="W15">
        <v>42.292000000000002</v>
      </c>
      <c r="X15">
        <v>45.301000000000002</v>
      </c>
      <c r="Y15">
        <v>52.954999999999998</v>
      </c>
      <c r="Z15">
        <v>41.378999999999998</v>
      </c>
      <c r="AA15">
        <v>36.110999999999997</v>
      </c>
      <c r="AB15">
        <v>32.44</v>
      </c>
      <c r="AC15">
        <v>37.944000000000003</v>
      </c>
      <c r="AD15">
        <v>35.868000000000002</v>
      </c>
      <c r="AE15">
        <v>35.048000000000002</v>
      </c>
      <c r="AF15">
        <v>34.673000000000002</v>
      </c>
      <c r="AG15">
        <v>33.293999999999997</v>
      </c>
      <c r="AH15">
        <v>44.698</v>
      </c>
      <c r="AI15">
        <v>37.682000000000002</v>
      </c>
      <c r="AJ15">
        <v>36.475000000000001</v>
      </c>
      <c r="AK15">
        <v>32.898000000000003</v>
      </c>
      <c r="AL15">
        <f t="shared" si="0"/>
        <v>47.711888888888893</v>
      </c>
      <c r="AM15">
        <f t="shared" si="1"/>
        <v>37.878499999999995</v>
      </c>
      <c r="AN15">
        <f t="shared" si="2"/>
        <v>38.340428571428568</v>
      </c>
      <c r="AO15">
        <f t="shared" si="3"/>
        <v>39.630749999999999</v>
      </c>
      <c r="AP15">
        <v>9.5537000000000027</v>
      </c>
      <c r="AQ15">
        <v>5.2843999999999998</v>
      </c>
      <c r="AR15">
        <v>8.0004999999999988</v>
      </c>
      <c r="AS15">
        <v>8.0847499999999997</v>
      </c>
    </row>
    <row r="16" spans="1:45" x14ac:dyDescent="0.25">
      <c r="A16" t="s">
        <v>606</v>
      </c>
      <c r="B16" t="s">
        <v>626</v>
      </c>
      <c r="C16" t="s">
        <v>625</v>
      </c>
      <c r="D16" t="s">
        <v>433</v>
      </c>
      <c r="E16">
        <v>46.703000000000003</v>
      </c>
      <c r="F16">
        <v>24.986999999999998</v>
      </c>
      <c r="G16">
        <v>32.072000000000003</v>
      </c>
      <c r="H16">
        <v>29.027999999999999</v>
      </c>
      <c r="I16">
        <v>21.782</v>
      </c>
      <c r="J16">
        <v>22.231000000000002</v>
      </c>
      <c r="K16">
        <v>24.419</v>
      </c>
      <c r="L16">
        <v>23.975000000000001</v>
      </c>
      <c r="M16">
        <v>24.408999999999999</v>
      </c>
      <c r="N16">
        <v>22.776</v>
      </c>
      <c r="O16">
        <v>24.181000000000001</v>
      </c>
      <c r="P16">
        <v>25.253</v>
      </c>
      <c r="Q16">
        <v>27.181000000000001</v>
      </c>
      <c r="R16">
        <v>26.766999999999999</v>
      </c>
      <c r="S16">
        <v>25.780999999999999</v>
      </c>
      <c r="T16">
        <v>26.047999999999998</v>
      </c>
      <c r="U16">
        <v>28.28</v>
      </c>
      <c r="V16">
        <v>29.972999999999999</v>
      </c>
      <c r="W16">
        <v>29.364000000000001</v>
      </c>
      <c r="X16">
        <v>29.314</v>
      </c>
      <c r="Y16">
        <v>31.954999999999998</v>
      </c>
      <c r="Z16">
        <v>33.292999999999999</v>
      </c>
      <c r="AA16">
        <v>31.99</v>
      </c>
      <c r="AB16">
        <v>32.344999999999999</v>
      </c>
      <c r="AC16">
        <v>33.183</v>
      </c>
      <c r="AD16">
        <v>29.834</v>
      </c>
      <c r="AE16">
        <v>32.652999999999999</v>
      </c>
      <c r="AF16">
        <v>35.332999999999998</v>
      </c>
      <c r="AG16">
        <v>35.82</v>
      </c>
      <c r="AH16">
        <v>31.5</v>
      </c>
      <c r="AI16">
        <v>35.377000000000002</v>
      </c>
      <c r="AJ16">
        <v>36.061</v>
      </c>
      <c r="AK16">
        <v>38.503999999999998</v>
      </c>
      <c r="AL16">
        <f t="shared" si="0"/>
        <v>27.733999999999998</v>
      </c>
      <c r="AM16">
        <f t="shared" si="1"/>
        <v>26.560399999999998</v>
      </c>
      <c r="AN16">
        <f t="shared" si="2"/>
        <v>33.368714285714283</v>
      </c>
      <c r="AO16">
        <f t="shared" si="3"/>
        <v>31.820874999999997</v>
      </c>
      <c r="AP16">
        <v>-0.23589999999999972</v>
      </c>
      <c r="AQ16">
        <v>3.9934000000000003</v>
      </c>
      <c r="AR16">
        <v>4.1500714285714286</v>
      </c>
      <c r="AS16">
        <v>3.4180000000000001</v>
      </c>
    </row>
    <row r="17" spans="1:45" x14ac:dyDescent="0.25">
      <c r="A17" t="s">
        <v>605</v>
      </c>
      <c r="B17" t="s">
        <v>626</v>
      </c>
      <c r="C17" t="s">
        <v>625</v>
      </c>
      <c r="D17" t="s">
        <v>433</v>
      </c>
      <c r="E17" t="s">
        <v>433</v>
      </c>
      <c r="F17" t="s">
        <v>433</v>
      </c>
      <c r="G17" t="s">
        <v>433</v>
      </c>
      <c r="H17" t="s">
        <v>433</v>
      </c>
      <c r="I17" t="s">
        <v>433</v>
      </c>
      <c r="J17" t="s">
        <v>433</v>
      </c>
      <c r="K17" t="s">
        <v>433</v>
      </c>
      <c r="L17" t="s">
        <v>433</v>
      </c>
      <c r="M17" t="s">
        <v>433</v>
      </c>
      <c r="N17" t="s">
        <v>433</v>
      </c>
      <c r="O17" t="s">
        <v>433</v>
      </c>
      <c r="P17" t="s">
        <v>433</v>
      </c>
      <c r="Q17" t="s">
        <v>433</v>
      </c>
      <c r="R17" t="s">
        <v>433</v>
      </c>
      <c r="S17" t="s">
        <v>433</v>
      </c>
      <c r="T17" t="s">
        <v>433</v>
      </c>
      <c r="U17" t="s">
        <v>433</v>
      </c>
      <c r="V17">
        <v>56.191000000000003</v>
      </c>
      <c r="W17">
        <v>59.779000000000003</v>
      </c>
      <c r="X17">
        <v>59.136000000000003</v>
      </c>
      <c r="Y17">
        <v>50.838000000000001</v>
      </c>
      <c r="Z17">
        <v>47.186999999999998</v>
      </c>
      <c r="AA17">
        <v>47.017000000000003</v>
      </c>
      <c r="AB17">
        <v>45.845999999999997</v>
      </c>
      <c r="AC17">
        <v>46.116999999999997</v>
      </c>
      <c r="AD17">
        <v>45.606999999999999</v>
      </c>
      <c r="AE17">
        <v>46.232999999999997</v>
      </c>
      <c r="AF17">
        <v>48.732999999999997</v>
      </c>
      <c r="AG17">
        <v>50.396000000000001</v>
      </c>
      <c r="AH17">
        <v>50.932000000000002</v>
      </c>
      <c r="AI17">
        <v>48.758000000000003</v>
      </c>
      <c r="AJ17">
        <v>48.944000000000003</v>
      </c>
      <c r="AK17">
        <v>47.234000000000002</v>
      </c>
      <c r="AL17" t="e">
        <f t="shared" si="0"/>
        <v>#DIV/0!</v>
      </c>
      <c r="AM17">
        <f t="shared" si="1"/>
        <v>57.984999999999999</v>
      </c>
      <c r="AN17">
        <f t="shared" si="2"/>
        <v>48.784142857142861</v>
      </c>
      <c r="AO17">
        <f t="shared" si="3"/>
        <v>48.497625000000006</v>
      </c>
      <c r="AP17" t="e">
        <v>#DIV/0!</v>
      </c>
      <c r="AQ17">
        <v>10.75</v>
      </c>
      <c r="AR17">
        <v>3.1039999999999996</v>
      </c>
      <c r="AS17">
        <v>4.6887499999999998</v>
      </c>
    </row>
    <row r="18" spans="1:45" x14ac:dyDescent="0.25">
      <c r="A18" t="s">
        <v>604</v>
      </c>
      <c r="B18" t="s">
        <v>626</v>
      </c>
      <c r="C18" t="s">
        <v>625</v>
      </c>
      <c r="D18">
        <v>34.360999999999997</v>
      </c>
      <c r="E18">
        <v>37.304000000000002</v>
      </c>
      <c r="F18">
        <v>36.753999999999998</v>
      </c>
      <c r="G18">
        <v>34.479999999999997</v>
      </c>
      <c r="H18">
        <v>34.609000000000002</v>
      </c>
      <c r="I18">
        <v>31.488</v>
      </c>
      <c r="J18">
        <v>35.540999999999997</v>
      </c>
      <c r="K18">
        <v>35.993000000000002</v>
      </c>
      <c r="L18">
        <v>32.098999999999997</v>
      </c>
      <c r="M18">
        <v>34.091999999999999</v>
      </c>
      <c r="N18">
        <v>38.975999999999999</v>
      </c>
      <c r="O18">
        <v>41.158999999999999</v>
      </c>
      <c r="P18">
        <v>42.372999999999998</v>
      </c>
      <c r="Q18">
        <v>42.03</v>
      </c>
      <c r="R18">
        <v>37.677999999999997</v>
      </c>
      <c r="S18">
        <v>36.406999999999996</v>
      </c>
      <c r="T18">
        <v>35.728000000000002</v>
      </c>
      <c r="U18">
        <v>36.768000000000001</v>
      </c>
      <c r="V18">
        <v>37.347000000000001</v>
      </c>
      <c r="W18">
        <v>37.789000000000001</v>
      </c>
      <c r="X18">
        <v>38.244999999999997</v>
      </c>
      <c r="Y18">
        <v>41.866</v>
      </c>
      <c r="Z18">
        <v>44.749000000000002</v>
      </c>
      <c r="AA18">
        <v>42.39</v>
      </c>
      <c r="AB18">
        <v>39.314</v>
      </c>
      <c r="AC18">
        <v>33.368000000000002</v>
      </c>
      <c r="AD18">
        <v>32.293999999999997</v>
      </c>
      <c r="AE18">
        <v>35.802</v>
      </c>
      <c r="AF18">
        <v>46.88</v>
      </c>
      <c r="AG18">
        <v>50.899000000000001</v>
      </c>
      <c r="AH18">
        <v>39.941000000000003</v>
      </c>
      <c r="AI18">
        <v>36.438000000000002</v>
      </c>
      <c r="AJ18">
        <v>35.695999999999998</v>
      </c>
      <c r="AK18">
        <v>32.448</v>
      </c>
      <c r="AL18">
        <f t="shared" si="0"/>
        <v>34.672099999999993</v>
      </c>
      <c r="AM18">
        <f t="shared" si="1"/>
        <v>38.625500000000002</v>
      </c>
      <c r="AN18">
        <f t="shared" si="2"/>
        <v>39.309285714285714</v>
      </c>
      <c r="AO18">
        <f t="shared" si="3"/>
        <v>38.503500000000003</v>
      </c>
      <c r="AP18">
        <v>11.264400000000002</v>
      </c>
      <c r="AQ18">
        <v>6.0434999999999999</v>
      </c>
      <c r="AR18">
        <v>4.4082857142857144</v>
      </c>
      <c r="AS18">
        <v>5.0920000000000005</v>
      </c>
    </row>
    <row r="19" spans="1:45" x14ac:dyDescent="0.25">
      <c r="A19" t="s">
        <v>603</v>
      </c>
      <c r="B19" t="s">
        <v>626</v>
      </c>
      <c r="C19" t="s">
        <v>625</v>
      </c>
      <c r="D19" t="s">
        <v>433</v>
      </c>
      <c r="E19" t="s">
        <v>433</v>
      </c>
      <c r="F19" t="s">
        <v>433</v>
      </c>
      <c r="G19" t="s">
        <v>433</v>
      </c>
      <c r="H19" t="s">
        <v>433</v>
      </c>
      <c r="I19" t="s">
        <v>433</v>
      </c>
      <c r="J19" t="s">
        <v>433</v>
      </c>
      <c r="K19" t="s">
        <v>433</v>
      </c>
      <c r="L19" t="s">
        <v>433</v>
      </c>
      <c r="M19" t="s">
        <v>433</v>
      </c>
      <c r="N19" t="s">
        <v>433</v>
      </c>
      <c r="O19" t="s">
        <v>433</v>
      </c>
      <c r="P19" t="s">
        <v>433</v>
      </c>
      <c r="Q19" t="s">
        <v>433</v>
      </c>
      <c r="R19" t="s">
        <v>433</v>
      </c>
      <c r="S19" t="s">
        <v>433</v>
      </c>
      <c r="T19">
        <v>38.110999999999997</v>
      </c>
      <c r="U19">
        <v>38.465000000000003</v>
      </c>
      <c r="V19">
        <v>40.753</v>
      </c>
      <c r="W19">
        <v>39.423000000000002</v>
      </c>
      <c r="X19">
        <v>34.387999999999998</v>
      </c>
      <c r="Y19">
        <v>36.218000000000004</v>
      </c>
      <c r="Z19">
        <v>38.856000000000002</v>
      </c>
      <c r="AA19">
        <v>40.945999999999998</v>
      </c>
      <c r="AB19">
        <v>38.220999999999997</v>
      </c>
      <c r="AC19">
        <v>39.768999999999998</v>
      </c>
      <c r="AD19">
        <v>39.201000000000001</v>
      </c>
      <c r="AE19">
        <v>37.661999999999999</v>
      </c>
      <c r="AF19">
        <v>37.442</v>
      </c>
      <c r="AG19">
        <v>37.161000000000001</v>
      </c>
      <c r="AH19">
        <v>38.786999999999999</v>
      </c>
      <c r="AI19">
        <v>37.588999999999999</v>
      </c>
      <c r="AJ19">
        <v>37.985999999999997</v>
      </c>
      <c r="AK19">
        <v>38.64</v>
      </c>
      <c r="AL19" t="e">
        <f t="shared" si="0"/>
        <v>#DIV/0!</v>
      </c>
      <c r="AM19">
        <f t="shared" si="1"/>
        <v>39.188000000000002</v>
      </c>
      <c r="AN19">
        <f t="shared" si="2"/>
        <v>38.061857142857143</v>
      </c>
      <c r="AO19">
        <f t="shared" si="3"/>
        <v>38.157624999999996</v>
      </c>
      <c r="AP19">
        <v>2.9802999999999997</v>
      </c>
      <c r="AQ19">
        <v>1.7235</v>
      </c>
      <c r="AR19">
        <v>3.5392142857142859</v>
      </c>
      <c r="AS19">
        <v>3.5964999999999998</v>
      </c>
    </row>
    <row r="20" spans="1:45" x14ac:dyDescent="0.25">
      <c r="A20" t="s">
        <v>602</v>
      </c>
      <c r="B20" t="s">
        <v>626</v>
      </c>
      <c r="C20" t="s">
        <v>625</v>
      </c>
      <c r="D20" t="s">
        <v>433</v>
      </c>
      <c r="E20" t="s">
        <v>433</v>
      </c>
      <c r="F20" t="s">
        <v>433</v>
      </c>
      <c r="G20" t="s">
        <v>433</v>
      </c>
      <c r="H20" t="s">
        <v>433</v>
      </c>
      <c r="I20">
        <v>49.14</v>
      </c>
      <c r="J20">
        <v>54.066000000000003</v>
      </c>
      <c r="K20">
        <v>41.972000000000001</v>
      </c>
      <c r="L20">
        <v>50.652000000000001</v>
      </c>
      <c r="M20">
        <v>49.826000000000001</v>
      </c>
      <c r="N20">
        <v>44.686999999999998</v>
      </c>
      <c r="O20">
        <v>43.506999999999998</v>
      </c>
      <c r="P20">
        <v>45.042999999999999</v>
      </c>
      <c r="Q20">
        <v>51.66</v>
      </c>
      <c r="R20">
        <v>69.096000000000004</v>
      </c>
      <c r="S20">
        <v>66.430000000000007</v>
      </c>
      <c r="T20">
        <v>51.9</v>
      </c>
      <c r="U20">
        <v>52.826999999999998</v>
      </c>
      <c r="V20">
        <v>59.982999999999997</v>
      </c>
      <c r="W20">
        <v>55.466999999999999</v>
      </c>
      <c r="X20">
        <v>41.542999999999999</v>
      </c>
      <c r="Y20">
        <v>39.308999999999997</v>
      </c>
      <c r="Z20">
        <v>45.902000000000001</v>
      </c>
      <c r="AA20">
        <v>34.223999999999997</v>
      </c>
      <c r="AB20">
        <v>36.735999999999997</v>
      </c>
      <c r="AC20">
        <v>32.192</v>
      </c>
      <c r="AD20">
        <v>30.798999999999999</v>
      </c>
      <c r="AE20">
        <v>32.491999999999997</v>
      </c>
      <c r="AF20">
        <v>30.13</v>
      </c>
      <c r="AG20">
        <v>38.676000000000002</v>
      </c>
      <c r="AH20">
        <v>40.085999999999999</v>
      </c>
      <c r="AI20">
        <v>32.969000000000001</v>
      </c>
      <c r="AJ20">
        <v>34.822000000000003</v>
      </c>
      <c r="AK20">
        <v>37.715000000000003</v>
      </c>
      <c r="AL20">
        <f t="shared" si="0"/>
        <v>49.131199999999993</v>
      </c>
      <c r="AM20">
        <f t="shared" si="1"/>
        <v>54.06</v>
      </c>
      <c r="AN20">
        <f t="shared" si="2"/>
        <v>36.256785714285719</v>
      </c>
      <c r="AO20">
        <f t="shared" si="3"/>
        <v>36.649625</v>
      </c>
      <c r="AP20">
        <v>-0.15525</v>
      </c>
      <c r="AQ20">
        <v>2.0818000000000003</v>
      </c>
      <c r="AR20">
        <v>1.3813571428571427</v>
      </c>
      <c r="AS20">
        <v>2.2269999999999999</v>
      </c>
    </row>
    <row r="21" spans="1:45" x14ac:dyDescent="0.25">
      <c r="A21" t="s">
        <v>601</v>
      </c>
      <c r="B21" t="s">
        <v>626</v>
      </c>
      <c r="C21" t="s">
        <v>625</v>
      </c>
      <c r="D21" t="s">
        <v>433</v>
      </c>
      <c r="E21" t="s">
        <v>433</v>
      </c>
      <c r="F21" t="s">
        <v>433</v>
      </c>
      <c r="G21" t="s">
        <v>433</v>
      </c>
      <c r="H21" t="s">
        <v>433</v>
      </c>
      <c r="I21" t="s">
        <v>433</v>
      </c>
      <c r="J21" t="s">
        <v>433</v>
      </c>
      <c r="K21" t="s">
        <v>433</v>
      </c>
      <c r="L21" t="s">
        <v>433</v>
      </c>
      <c r="M21" t="s">
        <v>433</v>
      </c>
      <c r="N21" t="s">
        <v>433</v>
      </c>
      <c r="O21" t="s">
        <v>433</v>
      </c>
      <c r="P21" t="s">
        <v>433</v>
      </c>
      <c r="Q21" t="s">
        <v>433</v>
      </c>
      <c r="R21" t="s">
        <v>433</v>
      </c>
      <c r="S21" t="s">
        <v>433</v>
      </c>
      <c r="T21" t="s">
        <v>433</v>
      </c>
      <c r="U21" t="s">
        <v>433</v>
      </c>
      <c r="V21" t="s">
        <v>433</v>
      </c>
      <c r="W21" t="s">
        <v>433</v>
      </c>
      <c r="X21">
        <v>36.83</v>
      </c>
      <c r="Y21">
        <v>36.17</v>
      </c>
      <c r="Z21">
        <v>35.201999999999998</v>
      </c>
      <c r="AA21">
        <v>35.838999999999999</v>
      </c>
      <c r="AB21">
        <v>34.929000000000002</v>
      </c>
      <c r="AC21">
        <v>34.694000000000003</v>
      </c>
      <c r="AD21">
        <v>33.206000000000003</v>
      </c>
      <c r="AE21">
        <v>33.718000000000004</v>
      </c>
      <c r="AF21">
        <v>34.183</v>
      </c>
      <c r="AG21">
        <v>35.024999999999999</v>
      </c>
      <c r="AH21">
        <v>35.988</v>
      </c>
      <c r="AI21">
        <v>33.051000000000002</v>
      </c>
      <c r="AJ21">
        <v>33.573999999999998</v>
      </c>
      <c r="AK21">
        <v>36.341000000000001</v>
      </c>
      <c r="AL21" t="e">
        <f t="shared" si="0"/>
        <v>#DIV/0!</v>
      </c>
      <c r="AM21" t="e">
        <f t="shared" si="1"/>
        <v>#DIV/0!</v>
      </c>
      <c r="AN21">
        <f t="shared" si="2"/>
        <v>34.910714285714285</v>
      </c>
      <c r="AO21">
        <f t="shared" si="3"/>
        <v>35.073500000000003</v>
      </c>
      <c r="AP21">
        <v>3.65</v>
      </c>
      <c r="AQ21">
        <v>-5.2660999999999998</v>
      </c>
      <c r="AR21">
        <v>3.5614285714285714</v>
      </c>
      <c r="AS21">
        <v>5.6152499999999996</v>
      </c>
    </row>
    <row r="22" spans="1:45" x14ac:dyDescent="0.25">
      <c r="A22" t="s">
        <v>600</v>
      </c>
      <c r="B22" t="s">
        <v>626</v>
      </c>
      <c r="C22" t="s">
        <v>625</v>
      </c>
      <c r="D22" t="s">
        <v>433</v>
      </c>
      <c r="E22" t="s">
        <v>433</v>
      </c>
      <c r="F22" t="s">
        <v>433</v>
      </c>
      <c r="G22" t="s">
        <v>433</v>
      </c>
      <c r="H22" t="s">
        <v>433</v>
      </c>
      <c r="I22">
        <v>11.318</v>
      </c>
      <c r="J22">
        <v>14.734</v>
      </c>
      <c r="K22">
        <v>17.146000000000001</v>
      </c>
      <c r="L22">
        <v>14.923</v>
      </c>
      <c r="M22">
        <v>12.010999999999999</v>
      </c>
      <c r="N22">
        <v>9.42</v>
      </c>
      <c r="O22">
        <v>15.792</v>
      </c>
      <c r="P22">
        <v>15.302</v>
      </c>
      <c r="Q22">
        <v>20.088000000000001</v>
      </c>
      <c r="R22">
        <v>20.048999999999999</v>
      </c>
      <c r="S22">
        <v>21.855</v>
      </c>
      <c r="T22">
        <v>22.210999999999999</v>
      </c>
      <c r="U22">
        <v>22.518999999999998</v>
      </c>
      <c r="V22">
        <v>22.198</v>
      </c>
      <c r="W22">
        <v>24.303999999999998</v>
      </c>
      <c r="X22">
        <v>22.295000000000002</v>
      </c>
      <c r="Y22">
        <v>22.114000000000001</v>
      </c>
      <c r="Z22">
        <v>21.887</v>
      </c>
      <c r="AA22">
        <v>19.8</v>
      </c>
      <c r="AB22">
        <v>22.791</v>
      </c>
      <c r="AC22">
        <v>22.731999999999999</v>
      </c>
      <c r="AD22">
        <v>24.611999999999998</v>
      </c>
      <c r="AE22">
        <v>25.686</v>
      </c>
      <c r="AF22">
        <v>20.908999999999999</v>
      </c>
      <c r="AG22">
        <v>24.202999999999999</v>
      </c>
      <c r="AH22">
        <v>22.832999999999998</v>
      </c>
      <c r="AI22">
        <v>22.07</v>
      </c>
      <c r="AJ22">
        <v>25.501000000000001</v>
      </c>
      <c r="AK22">
        <v>27.834</v>
      </c>
      <c r="AL22">
        <f t="shared" si="0"/>
        <v>14.026400000000001</v>
      </c>
      <c r="AM22">
        <f t="shared" si="1"/>
        <v>19.373799999999999</v>
      </c>
      <c r="AN22">
        <f t="shared" si="2"/>
        <v>23.233357142857141</v>
      </c>
      <c r="AO22">
        <f t="shared" si="3"/>
        <v>22.739625</v>
      </c>
      <c r="AP22">
        <v>3.5461</v>
      </c>
      <c r="AQ22">
        <v>5.0073999999999996</v>
      </c>
      <c r="AR22">
        <v>5.8652142857142859</v>
      </c>
      <c r="AS22">
        <v>5.6511249999999995</v>
      </c>
    </row>
    <row r="23" spans="1:45" x14ac:dyDescent="0.25">
      <c r="A23" t="s">
        <v>599</v>
      </c>
      <c r="B23" t="s">
        <v>626</v>
      </c>
      <c r="C23" t="s">
        <v>625</v>
      </c>
      <c r="D23" t="s">
        <v>433</v>
      </c>
      <c r="E23" t="s">
        <v>433</v>
      </c>
      <c r="F23" t="s">
        <v>433</v>
      </c>
      <c r="G23" t="s">
        <v>433</v>
      </c>
      <c r="H23" t="s">
        <v>433</v>
      </c>
      <c r="I23" t="s">
        <v>433</v>
      </c>
      <c r="J23" t="s">
        <v>433</v>
      </c>
      <c r="K23" t="s">
        <v>433</v>
      </c>
      <c r="L23" t="s">
        <v>433</v>
      </c>
      <c r="M23" t="s">
        <v>433</v>
      </c>
      <c r="N23" t="s">
        <v>433</v>
      </c>
      <c r="O23" t="s">
        <v>433</v>
      </c>
      <c r="P23">
        <v>21.036999999999999</v>
      </c>
      <c r="Q23">
        <v>21.835999999999999</v>
      </c>
      <c r="R23">
        <v>19.283999999999999</v>
      </c>
      <c r="S23">
        <v>19.709</v>
      </c>
      <c r="T23">
        <v>21.87</v>
      </c>
      <c r="U23">
        <v>16.553000000000001</v>
      </c>
      <c r="V23">
        <v>18.265000000000001</v>
      </c>
      <c r="W23">
        <v>20.303999999999998</v>
      </c>
      <c r="X23">
        <v>19.687999999999999</v>
      </c>
      <c r="Y23">
        <v>20.577000000000002</v>
      </c>
      <c r="Z23">
        <v>19.72</v>
      </c>
      <c r="AA23">
        <v>26.459</v>
      </c>
      <c r="AB23">
        <v>28.899000000000001</v>
      </c>
      <c r="AC23">
        <v>26.183</v>
      </c>
      <c r="AD23">
        <v>27.556999999999999</v>
      </c>
      <c r="AE23">
        <v>38.965000000000003</v>
      </c>
      <c r="AF23">
        <v>41.162999999999997</v>
      </c>
      <c r="AG23">
        <v>37.988</v>
      </c>
      <c r="AH23">
        <v>40.844000000000001</v>
      </c>
      <c r="AI23">
        <v>39.781999999999996</v>
      </c>
      <c r="AJ23">
        <v>35.070999999999998</v>
      </c>
      <c r="AK23">
        <v>31.364000000000001</v>
      </c>
      <c r="AL23" t="e">
        <f t="shared" si="0"/>
        <v>#DIV/0!</v>
      </c>
      <c r="AM23">
        <f t="shared" si="1"/>
        <v>19.857250000000001</v>
      </c>
      <c r="AN23">
        <f t="shared" si="2"/>
        <v>31.018571428571423</v>
      </c>
      <c r="AO23">
        <f t="shared" si="3"/>
        <v>26.006</v>
      </c>
      <c r="AP23">
        <v>3.5071999999999997</v>
      </c>
      <c r="AQ23">
        <v>-1.1582999999999999</v>
      </c>
      <c r="AR23">
        <v>3.5047857142857142</v>
      </c>
      <c r="AS23">
        <v>2.8279999999999998</v>
      </c>
    </row>
    <row r="24" spans="1:45" x14ac:dyDescent="0.25">
      <c r="A24" t="s">
        <v>598</v>
      </c>
      <c r="B24" t="s">
        <v>626</v>
      </c>
      <c r="C24" t="s">
        <v>625</v>
      </c>
      <c r="D24" t="s">
        <v>433</v>
      </c>
      <c r="E24" t="s">
        <v>433</v>
      </c>
      <c r="F24" t="s">
        <v>433</v>
      </c>
      <c r="G24" t="s">
        <v>433</v>
      </c>
      <c r="H24" t="s">
        <v>433</v>
      </c>
      <c r="I24" t="s">
        <v>433</v>
      </c>
      <c r="J24" t="s">
        <v>433</v>
      </c>
      <c r="K24" t="s">
        <v>433</v>
      </c>
      <c r="L24" t="s">
        <v>433</v>
      </c>
      <c r="M24" t="s">
        <v>433</v>
      </c>
      <c r="N24" t="s">
        <v>433</v>
      </c>
      <c r="O24" t="s">
        <v>433</v>
      </c>
      <c r="P24" t="s">
        <v>433</v>
      </c>
      <c r="Q24" t="s">
        <v>433</v>
      </c>
      <c r="R24" t="s">
        <v>433</v>
      </c>
      <c r="S24" t="s">
        <v>433</v>
      </c>
      <c r="T24" t="s">
        <v>433</v>
      </c>
      <c r="U24" t="s">
        <v>433</v>
      </c>
      <c r="V24" t="s">
        <v>433</v>
      </c>
      <c r="W24" t="s">
        <v>433</v>
      </c>
      <c r="X24" t="s">
        <v>433</v>
      </c>
      <c r="Y24" t="s">
        <v>433</v>
      </c>
      <c r="Z24">
        <v>36.426000000000002</v>
      </c>
      <c r="AA24">
        <v>29.039000000000001</v>
      </c>
      <c r="AB24">
        <v>32.429000000000002</v>
      </c>
      <c r="AC24">
        <v>33.546999999999997</v>
      </c>
      <c r="AD24">
        <v>33.344000000000001</v>
      </c>
      <c r="AE24">
        <v>29.503</v>
      </c>
      <c r="AF24">
        <v>29.63</v>
      </c>
      <c r="AG24">
        <v>32.835000000000001</v>
      </c>
      <c r="AH24">
        <v>38.671999999999997</v>
      </c>
      <c r="AI24">
        <v>33.283999999999999</v>
      </c>
      <c r="AJ24">
        <v>34.628</v>
      </c>
      <c r="AK24">
        <v>33.234000000000002</v>
      </c>
      <c r="AL24" t="e">
        <f t="shared" si="0"/>
        <v>#DIV/0!</v>
      </c>
      <c r="AM24" t="e">
        <f t="shared" si="1"/>
        <v>#DIV/0!</v>
      </c>
      <c r="AN24">
        <f t="shared" si="2"/>
        <v>33.047583333333328</v>
      </c>
      <c r="AO24">
        <f t="shared" si="3"/>
        <v>32.381333333333338</v>
      </c>
      <c r="AP24">
        <v>5.7355999999999998</v>
      </c>
      <c r="AQ24">
        <v>6.147800000000001</v>
      </c>
      <c r="AR24">
        <v>4.8429285714285717</v>
      </c>
      <c r="AS24">
        <v>6.9078750000000007</v>
      </c>
    </row>
    <row r="25" spans="1:45" x14ac:dyDescent="0.25">
      <c r="A25" t="s">
        <v>596</v>
      </c>
      <c r="B25" t="s">
        <v>626</v>
      </c>
      <c r="C25" t="s">
        <v>625</v>
      </c>
      <c r="D25" t="s">
        <v>433</v>
      </c>
      <c r="E25" t="s">
        <v>433</v>
      </c>
      <c r="F25" t="s">
        <v>433</v>
      </c>
      <c r="G25" t="s">
        <v>433</v>
      </c>
      <c r="H25" t="s">
        <v>433</v>
      </c>
      <c r="I25" t="s">
        <v>433</v>
      </c>
      <c r="J25" t="s">
        <v>433</v>
      </c>
      <c r="K25" t="s">
        <v>433</v>
      </c>
      <c r="L25" t="s">
        <v>433</v>
      </c>
      <c r="M25" t="s">
        <v>433</v>
      </c>
      <c r="N25" t="s">
        <v>433</v>
      </c>
      <c r="O25" t="s">
        <v>433</v>
      </c>
      <c r="P25" t="s">
        <v>433</v>
      </c>
      <c r="Q25" t="s">
        <v>433</v>
      </c>
      <c r="R25" t="s">
        <v>433</v>
      </c>
      <c r="S25" t="s">
        <v>433</v>
      </c>
      <c r="T25" t="s">
        <v>433</v>
      </c>
      <c r="U25" t="s">
        <v>433</v>
      </c>
      <c r="V25" t="s">
        <v>433</v>
      </c>
      <c r="W25" t="s">
        <v>433</v>
      </c>
      <c r="X25">
        <v>16.541</v>
      </c>
      <c r="Y25">
        <v>16.850000000000001</v>
      </c>
      <c r="Z25">
        <v>15.715</v>
      </c>
      <c r="AA25">
        <v>15.398999999999999</v>
      </c>
      <c r="AB25">
        <v>15.973000000000001</v>
      </c>
      <c r="AC25">
        <v>14.61</v>
      </c>
      <c r="AD25">
        <v>14.551</v>
      </c>
      <c r="AE25">
        <v>15.606999999999999</v>
      </c>
      <c r="AF25">
        <v>18.968</v>
      </c>
      <c r="AG25">
        <v>17.492999999999999</v>
      </c>
      <c r="AH25">
        <v>17.667000000000002</v>
      </c>
      <c r="AI25">
        <v>20.533999999999999</v>
      </c>
      <c r="AJ25">
        <v>19.54</v>
      </c>
      <c r="AK25">
        <v>21.905999999999999</v>
      </c>
      <c r="AL25" t="e">
        <f t="shared" si="0"/>
        <v>#DIV/0!</v>
      </c>
      <c r="AM25" t="e">
        <f t="shared" si="1"/>
        <v>#DIV/0!</v>
      </c>
      <c r="AN25">
        <f t="shared" si="2"/>
        <v>17.239571428571427</v>
      </c>
      <c r="AO25">
        <f t="shared" si="3"/>
        <v>15.655750000000001</v>
      </c>
      <c r="AP25">
        <v>5.1936</v>
      </c>
      <c r="AQ25">
        <v>0.42259999999999998</v>
      </c>
      <c r="AR25">
        <v>3.6848571428571431</v>
      </c>
      <c r="AS25">
        <v>3.6477500000000003</v>
      </c>
    </row>
    <row r="26" spans="1:45" x14ac:dyDescent="0.25">
      <c r="A26" t="s">
        <v>595</v>
      </c>
      <c r="B26" t="s">
        <v>626</v>
      </c>
      <c r="C26" t="s">
        <v>625</v>
      </c>
      <c r="D26">
        <v>43.904000000000003</v>
      </c>
      <c r="E26">
        <v>44.643000000000001</v>
      </c>
      <c r="F26">
        <v>49.320999999999998</v>
      </c>
      <c r="G26">
        <v>49.567999999999998</v>
      </c>
      <c r="H26">
        <v>49.381</v>
      </c>
      <c r="I26">
        <v>49.863999999999997</v>
      </c>
      <c r="J26">
        <v>49.570999999999998</v>
      </c>
      <c r="K26">
        <v>48.249000000000002</v>
      </c>
      <c r="L26">
        <v>47.402999999999999</v>
      </c>
      <c r="M26">
        <v>46.116999999999997</v>
      </c>
      <c r="N26">
        <v>49.076000000000001</v>
      </c>
      <c r="O26">
        <v>52.918999999999997</v>
      </c>
      <c r="P26">
        <v>54.018000000000001</v>
      </c>
      <c r="Q26">
        <v>52.877000000000002</v>
      </c>
      <c r="R26">
        <v>50.381</v>
      </c>
      <c r="S26">
        <v>48.965000000000003</v>
      </c>
      <c r="T26">
        <v>46.881999999999998</v>
      </c>
      <c r="U26">
        <v>44.128</v>
      </c>
      <c r="V26">
        <v>44.62</v>
      </c>
      <c r="W26">
        <v>42.808999999999997</v>
      </c>
      <c r="X26">
        <v>40.777999999999999</v>
      </c>
      <c r="Y26">
        <v>41.363999999999997</v>
      </c>
      <c r="Z26">
        <v>40.590000000000003</v>
      </c>
      <c r="AA26">
        <v>40.415999999999997</v>
      </c>
      <c r="AB26">
        <v>39.229999999999997</v>
      </c>
      <c r="AC26">
        <v>38.591000000000001</v>
      </c>
      <c r="AD26">
        <v>38.817</v>
      </c>
      <c r="AE26">
        <v>38.625999999999998</v>
      </c>
      <c r="AF26">
        <v>39.020000000000003</v>
      </c>
      <c r="AG26">
        <v>43.357999999999997</v>
      </c>
      <c r="AH26">
        <v>43.121000000000002</v>
      </c>
      <c r="AI26">
        <v>41.722000000000001</v>
      </c>
      <c r="AJ26">
        <v>41.110999999999997</v>
      </c>
      <c r="AK26">
        <v>40.706000000000003</v>
      </c>
      <c r="AL26">
        <f t="shared" si="0"/>
        <v>47.802100000000003</v>
      </c>
      <c r="AM26">
        <f t="shared" si="1"/>
        <v>48.667499999999997</v>
      </c>
      <c r="AN26">
        <f t="shared" si="2"/>
        <v>40.532142857142851</v>
      </c>
      <c r="AO26">
        <f t="shared" si="3"/>
        <v>39.801499999999997</v>
      </c>
      <c r="AP26">
        <v>3.0385999999999997</v>
      </c>
      <c r="AQ26">
        <v>2.3924999999999996</v>
      </c>
      <c r="AR26">
        <v>2.2282142857142859</v>
      </c>
      <c r="AS26">
        <v>2.8087499999999999</v>
      </c>
    </row>
    <row r="27" spans="1:45" x14ac:dyDescent="0.25">
      <c r="A27" t="s">
        <v>594</v>
      </c>
      <c r="B27" t="s">
        <v>626</v>
      </c>
      <c r="C27" t="s">
        <v>625</v>
      </c>
      <c r="D27" t="s">
        <v>433</v>
      </c>
      <c r="E27" t="s">
        <v>433</v>
      </c>
      <c r="F27" t="s">
        <v>433</v>
      </c>
      <c r="G27" t="s">
        <v>433</v>
      </c>
      <c r="H27" t="s">
        <v>433</v>
      </c>
      <c r="I27" t="s">
        <v>433</v>
      </c>
      <c r="J27" t="s">
        <v>433</v>
      </c>
      <c r="K27" t="s">
        <v>433</v>
      </c>
      <c r="L27">
        <v>23.992999999999999</v>
      </c>
      <c r="M27">
        <v>20.364000000000001</v>
      </c>
      <c r="N27">
        <v>21.946999999999999</v>
      </c>
      <c r="O27">
        <v>22.076000000000001</v>
      </c>
      <c r="P27">
        <v>20.283999999999999</v>
      </c>
      <c r="Q27">
        <v>10.978</v>
      </c>
      <c r="R27">
        <v>22.285</v>
      </c>
      <c r="S27">
        <v>17.484000000000002</v>
      </c>
      <c r="T27">
        <v>17.776</v>
      </c>
      <c r="U27">
        <v>13.278</v>
      </c>
      <c r="V27">
        <v>17.885000000000002</v>
      </c>
      <c r="W27">
        <v>17.227</v>
      </c>
      <c r="X27">
        <v>16.829999999999998</v>
      </c>
      <c r="Y27">
        <v>14.177</v>
      </c>
      <c r="Z27">
        <v>16.975000000000001</v>
      </c>
      <c r="AA27">
        <v>13.145</v>
      </c>
      <c r="AB27">
        <v>13.606999999999999</v>
      </c>
      <c r="AC27">
        <v>17.068000000000001</v>
      </c>
      <c r="AD27">
        <v>14.074</v>
      </c>
      <c r="AE27">
        <v>13.307</v>
      </c>
      <c r="AF27">
        <v>16.408000000000001</v>
      </c>
      <c r="AG27">
        <v>16.646999999999998</v>
      </c>
      <c r="AH27">
        <v>18.602</v>
      </c>
      <c r="AI27">
        <v>15.7</v>
      </c>
      <c r="AJ27">
        <v>16.353999999999999</v>
      </c>
      <c r="AK27">
        <v>14.662000000000001</v>
      </c>
      <c r="AL27">
        <f t="shared" si="0"/>
        <v>22.1785</v>
      </c>
      <c r="AM27">
        <f t="shared" si="1"/>
        <v>18.121999999999996</v>
      </c>
      <c r="AN27">
        <f t="shared" si="2"/>
        <v>15.539714285714286</v>
      </c>
      <c r="AO27">
        <f t="shared" si="3"/>
        <v>14.897874999999999</v>
      </c>
      <c r="AP27">
        <v>2.0179999999999998</v>
      </c>
      <c r="AQ27">
        <v>0.53159999999999985</v>
      </c>
      <c r="AR27">
        <v>-0.8295714285714284</v>
      </c>
      <c r="AS27">
        <v>1.276125</v>
      </c>
    </row>
    <row r="28" spans="1:45" x14ac:dyDescent="0.25">
      <c r="A28" t="s">
        <v>592</v>
      </c>
      <c r="B28" t="s">
        <v>626</v>
      </c>
      <c r="C28" t="s">
        <v>625</v>
      </c>
      <c r="D28" t="s">
        <v>433</v>
      </c>
      <c r="E28" t="s">
        <v>433</v>
      </c>
      <c r="F28" t="s">
        <v>433</v>
      </c>
      <c r="G28" t="s">
        <v>433</v>
      </c>
      <c r="H28" t="s">
        <v>433</v>
      </c>
      <c r="I28" t="s">
        <v>433</v>
      </c>
      <c r="J28" t="s">
        <v>433</v>
      </c>
      <c r="K28" t="s">
        <v>433</v>
      </c>
      <c r="L28" t="s">
        <v>433</v>
      </c>
      <c r="M28" t="s">
        <v>433</v>
      </c>
      <c r="N28">
        <v>21.231000000000002</v>
      </c>
      <c r="O28">
        <v>21.552</v>
      </c>
      <c r="P28">
        <v>21.140999999999998</v>
      </c>
      <c r="Q28">
        <v>21.465</v>
      </c>
      <c r="R28">
        <v>20.914000000000001</v>
      </c>
      <c r="S28">
        <v>19.716999999999999</v>
      </c>
      <c r="T28">
        <v>20.923999999999999</v>
      </c>
      <c r="U28">
        <v>20.882999999999999</v>
      </c>
      <c r="V28">
        <v>22.091999999999999</v>
      </c>
      <c r="W28">
        <v>23.834</v>
      </c>
      <c r="X28">
        <v>22.986000000000001</v>
      </c>
      <c r="Y28">
        <v>23.3</v>
      </c>
      <c r="Z28">
        <v>23.323</v>
      </c>
      <c r="AA28">
        <v>22.379000000000001</v>
      </c>
      <c r="AB28">
        <v>20.832000000000001</v>
      </c>
      <c r="AC28">
        <v>20.222000000000001</v>
      </c>
      <c r="AD28">
        <v>18.707999999999998</v>
      </c>
      <c r="AE28">
        <v>19.361999999999998</v>
      </c>
      <c r="AF28">
        <v>21.706</v>
      </c>
      <c r="AG28">
        <v>24.704999999999998</v>
      </c>
      <c r="AH28">
        <v>23.899000000000001</v>
      </c>
      <c r="AI28">
        <v>23.257000000000001</v>
      </c>
      <c r="AJ28">
        <v>23.738</v>
      </c>
      <c r="AK28">
        <v>23.722000000000001</v>
      </c>
      <c r="AL28" t="e">
        <f t="shared" si="0"/>
        <v>#DIV/0!</v>
      </c>
      <c r="AM28">
        <f t="shared" si="1"/>
        <v>21.375299999999999</v>
      </c>
      <c r="AN28">
        <f t="shared" si="2"/>
        <v>22.295642857142859</v>
      </c>
      <c r="AO28">
        <f t="shared" si="3"/>
        <v>21.389000000000003</v>
      </c>
      <c r="AP28">
        <v>3.5691000000000002</v>
      </c>
      <c r="AQ28">
        <v>6.3424999999999994</v>
      </c>
      <c r="AR28">
        <v>4.3600000000000003</v>
      </c>
      <c r="AS28">
        <v>4.6877500000000003</v>
      </c>
    </row>
    <row r="29" spans="1:45" x14ac:dyDescent="0.25">
      <c r="A29" t="s">
        <v>591</v>
      </c>
      <c r="B29" t="s">
        <v>626</v>
      </c>
      <c r="C29" t="s">
        <v>625</v>
      </c>
      <c r="D29" t="s">
        <v>433</v>
      </c>
      <c r="E29" t="s">
        <v>433</v>
      </c>
      <c r="F29">
        <v>24.111000000000001</v>
      </c>
      <c r="G29">
        <v>24.530999999999999</v>
      </c>
      <c r="H29">
        <v>23.282</v>
      </c>
      <c r="I29">
        <v>22.309000000000001</v>
      </c>
      <c r="J29">
        <v>22.178000000000001</v>
      </c>
      <c r="K29">
        <v>20.29</v>
      </c>
      <c r="L29">
        <v>18.048999999999999</v>
      </c>
      <c r="M29">
        <v>18.53</v>
      </c>
      <c r="N29">
        <v>17.850999999999999</v>
      </c>
      <c r="O29">
        <v>16.215</v>
      </c>
      <c r="P29">
        <v>14.522</v>
      </c>
      <c r="Q29">
        <v>13.031000000000001</v>
      </c>
      <c r="R29">
        <v>12.02</v>
      </c>
      <c r="S29">
        <v>10.794</v>
      </c>
      <c r="T29">
        <v>10.702999999999999</v>
      </c>
      <c r="U29">
        <v>11.308</v>
      </c>
      <c r="V29">
        <v>12.478999999999999</v>
      </c>
      <c r="W29">
        <v>14.855</v>
      </c>
      <c r="X29">
        <v>16.440999999999999</v>
      </c>
      <c r="Y29">
        <v>17.657</v>
      </c>
      <c r="Z29">
        <v>18.594999999999999</v>
      </c>
      <c r="AA29">
        <v>18.298999999999999</v>
      </c>
      <c r="AB29">
        <v>17.914999999999999</v>
      </c>
      <c r="AC29">
        <v>18.29</v>
      </c>
      <c r="AD29">
        <v>18.082000000000001</v>
      </c>
      <c r="AE29">
        <v>18.417000000000002</v>
      </c>
      <c r="AF29">
        <v>22.673999999999999</v>
      </c>
      <c r="AG29">
        <v>25.600999999999999</v>
      </c>
      <c r="AH29">
        <v>26.315000000000001</v>
      </c>
      <c r="AI29">
        <v>27.117999999999999</v>
      </c>
      <c r="AJ29">
        <v>28.344999999999999</v>
      </c>
      <c r="AK29">
        <v>29.29</v>
      </c>
      <c r="AL29">
        <f t="shared" si="0"/>
        <v>21.66</v>
      </c>
      <c r="AM29">
        <f t="shared" si="1"/>
        <v>13.377799999999999</v>
      </c>
      <c r="AN29">
        <f t="shared" si="2"/>
        <v>21.645642857142857</v>
      </c>
      <c r="AO29">
        <f t="shared" si="3"/>
        <v>17.961999999999996</v>
      </c>
      <c r="AP29">
        <v>9.7609999999999992</v>
      </c>
      <c r="AQ29">
        <v>9.9932999999999996</v>
      </c>
      <c r="AR29">
        <v>9.8685714285714283</v>
      </c>
      <c r="AS29">
        <v>10.510875</v>
      </c>
    </row>
    <row r="30" spans="1:45" x14ac:dyDescent="0.25">
      <c r="A30" t="s">
        <v>590</v>
      </c>
      <c r="B30" t="s">
        <v>626</v>
      </c>
      <c r="C30" t="s">
        <v>625</v>
      </c>
      <c r="D30" t="s">
        <v>433</v>
      </c>
      <c r="E30" t="s">
        <v>433</v>
      </c>
      <c r="F30">
        <v>15.086</v>
      </c>
      <c r="G30">
        <v>15.099</v>
      </c>
      <c r="H30">
        <v>15.345000000000001</v>
      </c>
      <c r="I30">
        <v>14.727</v>
      </c>
      <c r="J30">
        <v>14.202</v>
      </c>
      <c r="K30">
        <v>14.752000000000001</v>
      </c>
      <c r="L30">
        <v>14.582000000000001</v>
      </c>
      <c r="M30">
        <v>17.748999999999999</v>
      </c>
      <c r="N30">
        <v>17.484999999999999</v>
      </c>
      <c r="O30">
        <v>17.728999999999999</v>
      </c>
      <c r="P30">
        <v>18.446999999999999</v>
      </c>
      <c r="Q30">
        <v>20.045000000000002</v>
      </c>
      <c r="R30">
        <v>20.616</v>
      </c>
      <c r="S30">
        <v>22.242999999999999</v>
      </c>
      <c r="T30">
        <v>25.122</v>
      </c>
      <c r="U30">
        <v>26.231999999999999</v>
      </c>
      <c r="V30">
        <v>26.396999999999998</v>
      </c>
      <c r="W30">
        <v>28.318999999999999</v>
      </c>
      <c r="X30">
        <v>26.425999999999998</v>
      </c>
      <c r="Y30">
        <v>27.538</v>
      </c>
      <c r="Z30">
        <v>27.896999999999998</v>
      </c>
      <c r="AA30">
        <v>27.837</v>
      </c>
      <c r="AB30">
        <v>26.420999999999999</v>
      </c>
      <c r="AC30">
        <v>25.715</v>
      </c>
      <c r="AD30">
        <v>28.276</v>
      </c>
      <c r="AE30">
        <v>28.027000000000001</v>
      </c>
      <c r="AF30">
        <v>26.638000000000002</v>
      </c>
      <c r="AG30">
        <v>29.521999999999998</v>
      </c>
      <c r="AH30">
        <v>29.395</v>
      </c>
      <c r="AI30">
        <v>28.638999999999999</v>
      </c>
      <c r="AJ30">
        <v>28.259</v>
      </c>
      <c r="AK30">
        <v>29.207999999999998</v>
      </c>
      <c r="AL30">
        <f t="shared" si="0"/>
        <v>15.19275</v>
      </c>
      <c r="AM30">
        <f t="shared" si="1"/>
        <v>22.263500000000001</v>
      </c>
      <c r="AN30">
        <f t="shared" si="2"/>
        <v>27.842714285714287</v>
      </c>
      <c r="AO30">
        <f t="shared" si="3"/>
        <v>27.267125</v>
      </c>
      <c r="AP30">
        <v>3.4356999999999998</v>
      </c>
      <c r="AQ30">
        <v>2.8917999999999999</v>
      </c>
      <c r="AR30">
        <v>4.2432142857142852</v>
      </c>
      <c r="AS30">
        <v>4.3330000000000002</v>
      </c>
    </row>
    <row r="31" spans="1:45" x14ac:dyDescent="0.25">
      <c r="A31" t="s">
        <v>589</v>
      </c>
      <c r="B31" t="s">
        <v>626</v>
      </c>
      <c r="C31" t="s">
        <v>625</v>
      </c>
      <c r="D31" t="s">
        <v>433</v>
      </c>
      <c r="E31" t="s">
        <v>433</v>
      </c>
      <c r="F31" t="s">
        <v>433</v>
      </c>
      <c r="G31" t="s">
        <v>433</v>
      </c>
      <c r="H31">
        <v>41.42</v>
      </c>
      <c r="I31">
        <v>40.570999999999998</v>
      </c>
      <c r="J31">
        <v>39.780999999999999</v>
      </c>
      <c r="K31">
        <v>35.331000000000003</v>
      </c>
      <c r="L31">
        <v>32.29</v>
      </c>
      <c r="M31">
        <v>32.508000000000003</v>
      </c>
      <c r="N31">
        <v>32.375</v>
      </c>
      <c r="O31">
        <v>32.287999999999997</v>
      </c>
      <c r="P31">
        <v>33.433999999999997</v>
      </c>
      <c r="Q31">
        <v>29.393000000000001</v>
      </c>
      <c r="R31">
        <v>37.735999999999997</v>
      </c>
      <c r="S31">
        <v>31.396000000000001</v>
      </c>
      <c r="T31">
        <v>26.356000000000002</v>
      </c>
      <c r="U31">
        <v>24.806999999999999</v>
      </c>
      <c r="V31">
        <v>24.164999999999999</v>
      </c>
      <c r="W31">
        <v>19.097999999999999</v>
      </c>
      <c r="X31">
        <v>16.338000000000001</v>
      </c>
      <c r="Y31">
        <v>21.975000000000001</v>
      </c>
      <c r="Z31">
        <v>24.143999999999998</v>
      </c>
      <c r="AA31">
        <v>21.456</v>
      </c>
      <c r="AB31">
        <v>20.088999999999999</v>
      </c>
      <c r="AC31">
        <v>19.870999999999999</v>
      </c>
      <c r="AD31">
        <v>21.25</v>
      </c>
      <c r="AE31">
        <v>22.327000000000002</v>
      </c>
      <c r="AF31">
        <v>26.026</v>
      </c>
      <c r="AG31">
        <v>23.016999999999999</v>
      </c>
      <c r="AH31">
        <v>22.146999999999998</v>
      </c>
      <c r="AI31">
        <v>22.122</v>
      </c>
      <c r="AJ31">
        <v>25.331</v>
      </c>
      <c r="AK31">
        <v>25.164999999999999</v>
      </c>
      <c r="AL31">
        <f t="shared" si="0"/>
        <v>36.983499999999999</v>
      </c>
      <c r="AM31">
        <f t="shared" si="1"/>
        <v>29.104800000000001</v>
      </c>
      <c r="AN31">
        <f t="shared" si="2"/>
        <v>22.232714285714287</v>
      </c>
      <c r="AO31">
        <f t="shared" si="3"/>
        <v>20.931249999999999</v>
      </c>
      <c r="AP31">
        <v>2.9307999999999996</v>
      </c>
      <c r="AQ31">
        <v>1.5518000000000003</v>
      </c>
      <c r="AR31">
        <v>2.1883571428571433</v>
      </c>
      <c r="AS31">
        <v>2.1368750000000003</v>
      </c>
    </row>
    <row r="32" spans="1:45" x14ac:dyDescent="0.25">
      <c r="A32" t="s">
        <v>588</v>
      </c>
      <c r="B32" t="s">
        <v>626</v>
      </c>
      <c r="C32" t="s">
        <v>625</v>
      </c>
      <c r="D32" t="s">
        <v>433</v>
      </c>
      <c r="E32" t="s">
        <v>433</v>
      </c>
      <c r="F32" t="s">
        <v>433</v>
      </c>
      <c r="G32" t="s">
        <v>433</v>
      </c>
      <c r="H32" t="s">
        <v>433</v>
      </c>
      <c r="I32" t="s">
        <v>433</v>
      </c>
      <c r="J32" t="s">
        <v>433</v>
      </c>
      <c r="K32" t="s">
        <v>433</v>
      </c>
      <c r="L32" t="s">
        <v>433</v>
      </c>
      <c r="M32" t="s">
        <v>433</v>
      </c>
      <c r="N32" t="s">
        <v>433</v>
      </c>
      <c r="O32" t="s">
        <v>433</v>
      </c>
      <c r="P32" t="s">
        <v>433</v>
      </c>
      <c r="Q32" t="s">
        <v>433</v>
      </c>
      <c r="R32" t="s">
        <v>433</v>
      </c>
      <c r="S32" t="s">
        <v>433</v>
      </c>
      <c r="T32" t="s">
        <v>433</v>
      </c>
      <c r="U32" t="s">
        <v>433</v>
      </c>
      <c r="V32" t="s">
        <v>433</v>
      </c>
      <c r="W32" t="s">
        <v>433</v>
      </c>
      <c r="X32">
        <v>15.882999999999999</v>
      </c>
      <c r="Y32">
        <v>16.829000000000001</v>
      </c>
      <c r="Z32">
        <v>18.257999999999999</v>
      </c>
      <c r="AA32">
        <v>17.321000000000002</v>
      </c>
      <c r="AB32">
        <v>17.02</v>
      </c>
      <c r="AC32">
        <v>16.648</v>
      </c>
      <c r="AD32">
        <v>15.664999999999999</v>
      </c>
      <c r="AE32">
        <v>15.162000000000001</v>
      </c>
      <c r="AF32">
        <v>16.148</v>
      </c>
      <c r="AG32">
        <v>17.629000000000001</v>
      </c>
      <c r="AH32">
        <v>18.981999999999999</v>
      </c>
      <c r="AI32">
        <v>18.042999999999999</v>
      </c>
      <c r="AJ32">
        <v>18.338000000000001</v>
      </c>
      <c r="AK32">
        <v>19.366</v>
      </c>
      <c r="AL32" t="e">
        <f t="shared" si="0"/>
        <v>#DIV/0!</v>
      </c>
      <c r="AM32" t="e">
        <f t="shared" si="1"/>
        <v>#DIV/0!</v>
      </c>
      <c r="AN32">
        <f t="shared" si="2"/>
        <v>17.235142857142854</v>
      </c>
      <c r="AO32">
        <f t="shared" si="3"/>
        <v>16.59825</v>
      </c>
      <c r="AP32">
        <v>2.3506999999999998</v>
      </c>
      <c r="AQ32">
        <v>5.4165000000000001</v>
      </c>
      <c r="AR32">
        <v>4.2025714285714288</v>
      </c>
      <c r="AS32">
        <v>4.8803749999999999</v>
      </c>
    </row>
    <row r="33" spans="1:45" x14ac:dyDescent="0.25">
      <c r="A33" t="s">
        <v>586</v>
      </c>
      <c r="B33" t="s">
        <v>626</v>
      </c>
      <c r="C33" t="s">
        <v>625</v>
      </c>
      <c r="D33" t="s">
        <v>433</v>
      </c>
      <c r="E33" t="s">
        <v>433</v>
      </c>
      <c r="F33" t="s">
        <v>433</v>
      </c>
      <c r="G33" t="s">
        <v>433</v>
      </c>
      <c r="H33" t="s">
        <v>433</v>
      </c>
      <c r="I33" t="s">
        <v>433</v>
      </c>
      <c r="J33" t="s">
        <v>433</v>
      </c>
      <c r="K33" t="s">
        <v>433</v>
      </c>
      <c r="L33" t="s">
        <v>433</v>
      </c>
      <c r="M33" t="s">
        <v>433</v>
      </c>
      <c r="N33" t="s">
        <v>433</v>
      </c>
      <c r="O33" t="s">
        <v>433</v>
      </c>
      <c r="P33" t="s">
        <v>433</v>
      </c>
      <c r="Q33" t="s">
        <v>433</v>
      </c>
      <c r="R33" t="s">
        <v>433</v>
      </c>
      <c r="S33" t="s">
        <v>433</v>
      </c>
      <c r="T33" t="s">
        <v>433</v>
      </c>
      <c r="U33" t="s">
        <v>433</v>
      </c>
      <c r="V33" t="s">
        <v>433</v>
      </c>
      <c r="W33" t="s">
        <v>433</v>
      </c>
      <c r="X33" t="s">
        <v>433</v>
      </c>
      <c r="Y33" t="s">
        <v>433</v>
      </c>
      <c r="Z33">
        <v>47.825000000000003</v>
      </c>
      <c r="AA33">
        <v>46.744</v>
      </c>
      <c r="AB33">
        <v>46.64</v>
      </c>
      <c r="AC33">
        <v>45.037999999999997</v>
      </c>
      <c r="AD33">
        <v>44.923000000000002</v>
      </c>
      <c r="AE33">
        <v>44.703000000000003</v>
      </c>
      <c r="AF33">
        <v>44.34</v>
      </c>
      <c r="AG33">
        <v>47.174999999999997</v>
      </c>
      <c r="AH33">
        <v>46.817</v>
      </c>
      <c r="AI33">
        <v>48.231999999999999</v>
      </c>
      <c r="AJ33">
        <v>46.930999999999997</v>
      </c>
      <c r="AK33">
        <v>46.996000000000002</v>
      </c>
      <c r="AL33" t="e">
        <f t="shared" si="0"/>
        <v>#DIV/0!</v>
      </c>
      <c r="AM33" t="e">
        <f t="shared" si="1"/>
        <v>#DIV/0!</v>
      </c>
      <c r="AN33">
        <f t="shared" si="2"/>
        <v>46.363666666666681</v>
      </c>
      <c r="AO33">
        <f t="shared" si="3"/>
        <v>45.978833333333341</v>
      </c>
      <c r="AP33" t="e">
        <v>#DIV/0!</v>
      </c>
      <c r="AQ33">
        <v>2.4850000000000003</v>
      </c>
      <c r="AR33">
        <v>1.8685000000000003</v>
      </c>
      <c r="AS33">
        <v>4.5748750000000005</v>
      </c>
    </row>
    <row r="34" spans="1:45" x14ac:dyDescent="0.25">
      <c r="A34" t="s">
        <v>585</v>
      </c>
      <c r="B34" t="s">
        <v>626</v>
      </c>
      <c r="C34" t="s">
        <v>625</v>
      </c>
      <c r="D34" t="s">
        <v>433</v>
      </c>
      <c r="E34" t="s">
        <v>433</v>
      </c>
      <c r="F34" t="s">
        <v>433</v>
      </c>
      <c r="G34" t="s">
        <v>433</v>
      </c>
      <c r="H34" t="s">
        <v>433</v>
      </c>
      <c r="I34" t="s">
        <v>433</v>
      </c>
      <c r="J34" t="s">
        <v>433</v>
      </c>
      <c r="K34" t="s">
        <v>433</v>
      </c>
      <c r="L34" t="s">
        <v>433</v>
      </c>
      <c r="M34" t="s">
        <v>433</v>
      </c>
      <c r="N34" t="s">
        <v>433</v>
      </c>
      <c r="O34" t="s">
        <v>433</v>
      </c>
      <c r="P34" t="s">
        <v>433</v>
      </c>
      <c r="Q34" t="s">
        <v>433</v>
      </c>
      <c r="R34" t="s">
        <v>433</v>
      </c>
      <c r="S34">
        <v>31.33</v>
      </c>
      <c r="T34">
        <v>33.197000000000003</v>
      </c>
      <c r="U34">
        <v>34.158000000000001</v>
      </c>
      <c r="V34">
        <v>34.756</v>
      </c>
      <c r="W34">
        <v>34.819000000000003</v>
      </c>
      <c r="X34">
        <v>35.002000000000002</v>
      </c>
      <c r="Y34">
        <v>35.878999999999998</v>
      </c>
      <c r="Z34">
        <v>37.588999999999999</v>
      </c>
      <c r="AA34">
        <v>40.707000000000001</v>
      </c>
      <c r="AB34">
        <v>39.140999999999998</v>
      </c>
      <c r="AC34">
        <v>40.162999999999997</v>
      </c>
      <c r="AD34">
        <v>39.637</v>
      </c>
      <c r="AE34">
        <v>38.122999999999998</v>
      </c>
      <c r="AF34">
        <v>38.722000000000001</v>
      </c>
      <c r="AG34">
        <v>42.515999999999998</v>
      </c>
      <c r="AH34">
        <v>42.481000000000002</v>
      </c>
      <c r="AI34">
        <v>42.768999999999998</v>
      </c>
      <c r="AJ34">
        <v>42.082999999999998</v>
      </c>
      <c r="AK34">
        <v>41.9</v>
      </c>
      <c r="AL34" t="e">
        <f t="shared" si="0"/>
        <v>#DIV/0!</v>
      </c>
      <c r="AM34">
        <f t="shared" si="1"/>
        <v>33.652000000000001</v>
      </c>
      <c r="AN34">
        <f t="shared" si="2"/>
        <v>39.765142857142855</v>
      </c>
      <c r="AO34">
        <f t="shared" si="3"/>
        <v>38.280124999999998</v>
      </c>
      <c r="AP34">
        <v>6.1267000000000005</v>
      </c>
      <c r="AQ34">
        <v>4.7981999999999996</v>
      </c>
      <c r="AR34">
        <v>1.9817142857142862</v>
      </c>
      <c r="AS34">
        <v>4.032</v>
      </c>
    </row>
    <row r="35" spans="1:45" x14ac:dyDescent="0.25">
      <c r="A35" t="s">
        <v>584</v>
      </c>
      <c r="B35" t="s">
        <v>626</v>
      </c>
      <c r="C35" t="s">
        <v>625</v>
      </c>
      <c r="D35" t="s">
        <v>433</v>
      </c>
      <c r="E35" t="s">
        <v>433</v>
      </c>
      <c r="F35" t="s">
        <v>433</v>
      </c>
      <c r="G35" t="s">
        <v>433</v>
      </c>
      <c r="H35" t="s">
        <v>433</v>
      </c>
      <c r="I35" t="s">
        <v>433</v>
      </c>
      <c r="J35" t="s">
        <v>433</v>
      </c>
      <c r="K35" t="s">
        <v>433</v>
      </c>
      <c r="L35" t="s">
        <v>433</v>
      </c>
      <c r="M35" t="s">
        <v>433</v>
      </c>
      <c r="N35" t="s">
        <v>433</v>
      </c>
      <c r="O35" t="s">
        <v>433</v>
      </c>
      <c r="P35" t="s">
        <v>433</v>
      </c>
      <c r="Q35" t="s">
        <v>433</v>
      </c>
      <c r="R35" t="s">
        <v>433</v>
      </c>
      <c r="S35">
        <v>51.453000000000003</v>
      </c>
      <c r="T35">
        <v>40.499000000000002</v>
      </c>
      <c r="U35">
        <v>41.082999999999998</v>
      </c>
      <c r="V35">
        <v>41.334000000000003</v>
      </c>
      <c r="W35">
        <v>40.558</v>
      </c>
      <c r="X35">
        <v>39.840000000000003</v>
      </c>
      <c r="Y35">
        <v>41.945</v>
      </c>
      <c r="Z35">
        <v>43.771999999999998</v>
      </c>
      <c r="AA35">
        <v>47.98</v>
      </c>
      <c r="AB35">
        <v>41.46</v>
      </c>
      <c r="AC35">
        <v>41.134</v>
      </c>
      <c r="AD35">
        <v>40.118000000000002</v>
      </c>
      <c r="AE35">
        <v>39.226999999999997</v>
      </c>
      <c r="AF35">
        <v>39.436999999999998</v>
      </c>
      <c r="AG35">
        <v>42.826000000000001</v>
      </c>
      <c r="AH35">
        <v>41.941000000000003</v>
      </c>
      <c r="AI35">
        <v>41.02</v>
      </c>
      <c r="AJ35">
        <v>42.289000000000001</v>
      </c>
      <c r="AK35">
        <v>40.250999999999998</v>
      </c>
      <c r="AL35" t="e">
        <f t="shared" si="0"/>
        <v>#DIV/0!</v>
      </c>
      <c r="AM35">
        <f t="shared" si="1"/>
        <v>42.985399999999998</v>
      </c>
      <c r="AN35">
        <f t="shared" si="2"/>
        <v>41.659999999999989</v>
      </c>
      <c r="AO35">
        <f t="shared" si="3"/>
        <v>41.934499999999993</v>
      </c>
      <c r="AP35" t="e">
        <v>#DIV/0!</v>
      </c>
      <c r="AQ35">
        <v>1.1827500000000002</v>
      </c>
      <c r="AR35">
        <v>2.6434285714285717</v>
      </c>
      <c r="AS35">
        <v>4.5487500000000001</v>
      </c>
    </row>
    <row r="36" spans="1:45" x14ac:dyDescent="0.25">
      <c r="A36" t="s">
        <v>583</v>
      </c>
      <c r="B36" t="s">
        <v>626</v>
      </c>
      <c r="C36" t="s">
        <v>625</v>
      </c>
      <c r="D36" t="s">
        <v>433</v>
      </c>
      <c r="E36" t="s">
        <v>433</v>
      </c>
      <c r="F36" t="s">
        <v>433</v>
      </c>
      <c r="G36" t="s">
        <v>433</v>
      </c>
      <c r="H36" t="s">
        <v>433</v>
      </c>
      <c r="I36" t="s">
        <v>433</v>
      </c>
      <c r="J36" t="s">
        <v>433</v>
      </c>
      <c r="K36" t="s">
        <v>433</v>
      </c>
      <c r="L36" t="s">
        <v>433</v>
      </c>
      <c r="M36" t="s">
        <v>433</v>
      </c>
      <c r="N36" t="s">
        <v>433</v>
      </c>
      <c r="O36" t="s">
        <v>433</v>
      </c>
      <c r="P36" t="s">
        <v>433</v>
      </c>
      <c r="Q36" t="s">
        <v>433</v>
      </c>
      <c r="R36" t="s">
        <v>433</v>
      </c>
      <c r="S36" t="s">
        <v>433</v>
      </c>
      <c r="T36">
        <v>2.1539999999999999</v>
      </c>
      <c r="U36">
        <v>2.4900000000000002</v>
      </c>
      <c r="V36">
        <v>2.7610000000000001</v>
      </c>
      <c r="W36">
        <v>2.129</v>
      </c>
      <c r="X36">
        <v>2.4830000000000001</v>
      </c>
      <c r="Y36">
        <v>5.1689999999999996</v>
      </c>
      <c r="Z36">
        <v>5.1989999999999998</v>
      </c>
      <c r="AA36">
        <v>9.984</v>
      </c>
      <c r="AB36">
        <v>8.7379999999999995</v>
      </c>
      <c r="AC36">
        <v>10.965999999999999</v>
      </c>
      <c r="AD36">
        <v>9.9280000000000008</v>
      </c>
      <c r="AE36">
        <v>10.62</v>
      </c>
      <c r="AF36">
        <v>12.65</v>
      </c>
      <c r="AG36">
        <v>13.898999999999999</v>
      </c>
      <c r="AH36">
        <v>17.852</v>
      </c>
      <c r="AI36">
        <v>16.170999999999999</v>
      </c>
      <c r="AJ36">
        <v>15.487</v>
      </c>
      <c r="AK36">
        <v>12.66</v>
      </c>
      <c r="AL36" t="e">
        <f t="shared" si="0"/>
        <v>#DIV/0!</v>
      </c>
      <c r="AM36">
        <f t="shared" si="1"/>
        <v>2.3835000000000002</v>
      </c>
      <c r="AN36">
        <f t="shared" si="2"/>
        <v>10.843285714285713</v>
      </c>
      <c r="AO36">
        <f t="shared" si="3"/>
        <v>7.8858749999999995</v>
      </c>
      <c r="AP36">
        <v>1.6209999999999998</v>
      </c>
      <c r="AQ36">
        <v>-5.4678999999999984</v>
      </c>
      <c r="AR36">
        <v>4.4733571428571421</v>
      </c>
      <c r="AS36">
        <v>2.9973749999999999</v>
      </c>
    </row>
    <row r="37" spans="1:45" x14ac:dyDescent="0.25">
      <c r="A37" t="s">
        <v>582</v>
      </c>
      <c r="B37" t="s">
        <v>626</v>
      </c>
      <c r="C37" t="s">
        <v>625</v>
      </c>
      <c r="D37">
        <v>52.350999999999999</v>
      </c>
      <c r="E37">
        <v>55.847999999999999</v>
      </c>
      <c r="F37">
        <v>57.161000000000001</v>
      </c>
      <c r="G37">
        <v>57.298000000000002</v>
      </c>
      <c r="H37">
        <v>55.8</v>
      </c>
      <c r="I37">
        <v>54.893000000000001</v>
      </c>
      <c r="J37">
        <v>51.920999999999999</v>
      </c>
      <c r="K37">
        <v>53.057000000000002</v>
      </c>
      <c r="L37">
        <v>55.136000000000003</v>
      </c>
      <c r="M37">
        <v>55.2</v>
      </c>
      <c r="N37">
        <v>54.953000000000003</v>
      </c>
      <c r="O37">
        <v>55.377000000000002</v>
      </c>
      <c r="P37">
        <v>56.341999999999999</v>
      </c>
      <c r="Q37">
        <v>59.295000000000002</v>
      </c>
      <c r="R37">
        <v>59.292999999999999</v>
      </c>
      <c r="S37">
        <v>58.526000000000003</v>
      </c>
      <c r="T37">
        <v>57.997999999999998</v>
      </c>
      <c r="U37">
        <v>55.906999999999996</v>
      </c>
      <c r="V37">
        <v>55.395000000000003</v>
      </c>
      <c r="W37">
        <v>54.533000000000001</v>
      </c>
      <c r="X37">
        <v>52.686999999999998</v>
      </c>
      <c r="Y37">
        <v>52.837000000000003</v>
      </c>
      <c r="Z37">
        <v>53.213999999999999</v>
      </c>
      <c r="AA37">
        <v>53.639000000000003</v>
      </c>
      <c r="AB37">
        <v>53.024999999999999</v>
      </c>
      <c r="AC37">
        <v>51.223999999999997</v>
      </c>
      <c r="AD37">
        <v>49.816000000000003</v>
      </c>
      <c r="AE37">
        <v>49.579000000000001</v>
      </c>
      <c r="AF37">
        <v>50.521000000000001</v>
      </c>
      <c r="AG37">
        <v>56.798000000000002</v>
      </c>
      <c r="AH37">
        <v>57.06</v>
      </c>
      <c r="AI37">
        <v>56.843000000000004</v>
      </c>
      <c r="AJ37">
        <v>58.808999999999997</v>
      </c>
      <c r="AK37">
        <v>57.078000000000003</v>
      </c>
      <c r="AL37">
        <f t="shared" si="0"/>
        <v>54.866500000000009</v>
      </c>
      <c r="AM37">
        <f t="shared" si="1"/>
        <v>56.761900000000004</v>
      </c>
      <c r="AN37">
        <f t="shared" si="2"/>
        <v>53.795000000000002</v>
      </c>
      <c r="AO37">
        <f t="shared" si="3"/>
        <v>52.002625000000002</v>
      </c>
      <c r="AP37">
        <v>1.9095000000000006</v>
      </c>
      <c r="AQ37">
        <v>2.4521000000000002</v>
      </c>
      <c r="AR37">
        <v>0.7827142857142857</v>
      </c>
      <c r="AS37">
        <v>1.8903749999999999</v>
      </c>
    </row>
    <row r="38" spans="1:45" x14ac:dyDescent="0.25">
      <c r="A38" t="s">
        <v>581</v>
      </c>
      <c r="B38" t="s">
        <v>626</v>
      </c>
      <c r="C38" t="s">
        <v>625</v>
      </c>
      <c r="D38" t="s">
        <v>433</v>
      </c>
      <c r="E38" t="s">
        <v>433</v>
      </c>
      <c r="F38" t="s">
        <v>433</v>
      </c>
      <c r="G38" t="s">
        <v>433</v>
      </c>
      <c r="H38" t="s">
        <v>433</v>
      </c>
      <c r="I38" t="s">
        <v>433</v>
      </c>
      <c r="J38" t="s">
        <v>433</v>
      </c>
      <c r="K38" t="s">
        <v>433</v>
      </c>
      <c r="L38" t="s">
        <v>433</v>
      </c>
      <c r="M38" t="s">
        <v>433</v>
      </c>
      <c r="N38" t="s">
        <v>433</v>
      </c>
      <c r="O38">
        <v>40.625999999999998</v>
      </c>
      <c r="P38">
        <v>51.8</v>
      </c>
      <c r="Q38">
        <v>52.622</v>
      </c>
      <c r="R38">
        <v>47.567999999999998</v>
      </c>
      <c r="S38">
        <v>39.222000000000001</v>
      </c>
      <c r="T38">
        <v>34.659999999999997</v>
      </c>
      <c r="U38">
        <v>35.427</v>
      </c>
      <c r="V38">
        <v>33.723999999999997</v>
      </c>
      <c r="W38">
        <v>33.042000000000002</v>
      </c>
      <c r="X38">
        <v>32.597000000000001</v>
      </c>
      <c r="Y38">
        <v>29.44</v>
      </c>
      <c r="Z38">
        <v>32.860999999999997</v>
      </c>
      <c r="AA38">
        <v>36.305</v>
      </c>
      <c r="AB38">
        <v>37.5</v>
      </c>
      <c r="AC38">
        <v>36.83</v>
      </c>
      <c r="AD38">
        <v>37.395000000000003</v>
      </c>
      <c r="AE38">
        <v>37.758000000000003</v>
      </c>
      <c r="AF38">
        <v>40.591999999999999</v>
      </c>
      <c r="AG38">
        <v>42.136000000000003</v>
      </c>
      <c r="AH38">
        <v>36.421999999999997</v>
      </c>
      <c r="AI38">
        <v>35.500999999999998</v>
      </c>
      <c r="AJ38">
        <v>37.192</v>
      </c>
      <c r="AK38">
        <v>37.664999999999999</v>
      </c>
      <c r="AL38" t="e">
        <f t="shared" si="0"/>
        <v>#DIV/0!</v>
      </c>
      <c r="AM38">
        <f t="shared" si="1"/>
        <v>40.965666666666671</v>
      </c>
      <c r="AN38">
        <f t="shared" si="2"/>
        <v>36.442428571428572</v>
      </c>
      <c r="AO38">
        <f t="shared" si="3"/>
        <v>35.085750000000004</v>
      </c>
      <c r="AP38" t="e">
        <v>#DIV/0!</v>
      </c>
      <c r="AQ38">
        <v>-1.6046250000000002</v>
      </c>
      <c r="AR38">
        <v>3.7854285714285716</v>
      </c>
      <c r="AS38">
        <v>3.0452500000000002</v>
      </c>
    </row>
    <row r="39" spans="1:45" x14ac:dyDescent="0.25">
      <c r="A39" t="s">
        <v>580</v>
      </c>
      <c r="B39" t="s">
        <v>626</v>
      </c>
      <c r="C39" t="s">
        <v>625</v>
      </c>
      <c r="D39" t="s">
        <v>433</v>
      </c>
      <c r="E39" t="s">
        <v>433</v>
      </c>
      <c r="F39" t="s">
        <v>433</v>
      </c>
      <c r="G39" t="s">
        <v>433</v>
      </c>
      <c r="H39" t="s">
        <v>433</v>
      </c>
      <c r="I39" t="s">
        <v>433</v>
      </c>
      <c r="J39" t="s">
        <v>433</v>
      </c>
      <c r="K39" t="s">
        <v>433</v>
      </c>
      <c r="L39" t="s">
        <v>433</v>
      </c>
      <c r="M39" t="s">
        <v>433</v>
      </c>
      <c r="N39">
        <v>32.076000000000001</v>
      </c>
      <c r="O39">
        <v>29.565999999999999</v>
      </c>
      <c r="P39">
        <v>28.009</v>
      </c>
      <c r="Q39">
        <v>25.888000000000002</v>
      </c>
      <c r="R39">
        <v>28.184999999999999</v>
      </c>
      <c r="S39">
        <v>29.859000000000002</v>
      </c>
      <c r="T39">
        <v>29.466999999999999</v>
      </c>
      <c r="U39">
        <v>29.236000000000001</v>
      </c>
      <c r="V39">
        <v>34.334000000000003</v>
      </c>
      <c r="W39">
        <v>35.707000000000001</v>
      </c>
      <c r="X39">
        <v>38.218000000000004</v>
      </c>
      <c r="Y39">
        <v>29.297999999999998</v>
      </c>
      <c r="Z39">
        <v>28.141999999999999</v>
      </c>
      <c r="AA39">
        <v>29.51</v>
      </c>
      <c r="AB39">
        <v>29.690999999999999</v>
      </c>
      <c r="AC39">
        <v>30.404</v>
      </c>
      <c r="AD39">
        <v>29.155999999999999</v>
      </c>
      <c r="AE39">
        <v>33.372999999999998</v>
      </c>
      <c r="AF39">
        <v>33.996000000000002</v>
      </c>
      <c r="AG39">
        <v>35.582999999999998</v>
      </c>
      <c r="AH39">
        <v>39.168999999999997</v>
      </c>
      <c r="AI39">
        <v>33.972999999999999</v>
      </c>
      <c r="AJ39">
        <v>34.518999999999998</v>
      </c>
      <c r="AK39">
        <v>32.427</v>
      </c>
      <c r="AL39" t="e">
        <f t="shared" si="0"/>
        <v>#DIV/0!</v>
      </c>
      <c r="AM39">
        <f t="shared" si="1"/>
        <v>30.232700000000001</v>
      </c>
      <c r="AN39">
        <f t="shared" si="2"/>
        <v>32.675642857142854</v>
      </c>
      <c r="AO39">
        <f t="shared" si="3"/>
        <v>30.974</v>
      </c>
      <c r="AP39">
        <v>5.4204999999999997</v>
      </c>
      <c r="AQ39">
        <v>2.6292999999999997</v>
      </c>
      <c r="AR39">
        <v>2.1090000000000004</v>
      </c>
      <c r="AS39">
        <v>3.0648749999999998</v>
      </c>
    </row>
    <row r="40" spans="1:45" x14ac:dyDescent="0.25">
      <c r="A40" t="s">
        <v>578</v>
      </c>
      <c r="B40" t="s">
        <v>626</v>
      </c>
      <c r="C40" t="s">
        <v>625</v>
      </c>
      <c r="D40" t="s">
        <v>433</v>
      </c>
      <c r="E40" t="s">
        <v>433</v>
      </c>
      <c r="F40" t="s">
        <v>433</v>
      </c>
      <c r="G40" t="s">
        <v>433</v>
      </c>
      <c r="H40" t="s">
        <v>433</v>
      </c>
      <c r="I40" t="s">
        <v>433</v>
      </c>
      <c r="J40" t="s">
        <v>433</v>
      </c>
      <c r="K40" t="s">
        <v>433</v>
      </c>
      <c r="L40" t="s">
        <v>433</v>
      </c>
      <c r="M40" t="s">
        <v>433</v>
      </c>
      <c r="N40" t="s">
        <v>433</v>
      </c>
      <c r="O40" t="s">
        <v>433</v>
      </c>
      <c r="P40" t="s">
        <v>433</v>
      </c>
      <c r="Q40">
        <v>0</v>
      </c>
      <c r="R40">
        <v>0</v>
      </c>
      <c r="S40">
        <v>20.596</v>
      </c>
      <c r="T40">
        <v>21.331</v>
      </c>
      <c r="U40">
        <v>20.606000000000002</v>
      </c>
      <c r="V40">
        <v>20.201000000000001</v>
      </c>
      <c r="W40">
        <v>22.638000000000002</v>
      </c>
      <c r="X40">
        <v>22.760999999999999</v>
      </c>
      <c r="Y40">
        <v>19.952999999999999</v>
      </c>
      <c r="Z40">
        <v>21.417999999999999</v>
      </c>
      <c r="AA40">
        <v>20.308</v>
      </c>
      <c r="AB40">
        <v>20.414999999999999</v>
      </c>
      <c r="AC40">
        <v>21.393000000000001</v>
      </c>
      <c r="AD40">
        <v>21.212</v>
      </c>
      <c r="AE40">
        <v>24.611999999999998</v>
      </c>
      <c r="AF40">
        <v>35.234999999999999</v>
      </c>
      <c r="AG40">
        <v>32.966000000000001</v>
      </c>
      <c r="AH40">
        <v>34.680999999999997</v>
      </c>
      <c r="AI40">
        <v>39.348999999999997</v>
      </c>
      <c r="AJ40">
        <v>40.393000000000001</v>
      </c>
      <c r="AK40">
        <v>44.042000000000002</v>
      </c>
      <c r="AL40" t="e">
        <f t="shared" si="0"/>
        <v>#DIV/0!</v>
      </c>
      <c r="AM40">
        <f t="shared" si="1"/>
        <v>15.053142857142859</v>
      </c>
      <c r="AN40">
        <f t="shared" si="2"/>
        <v>28.481285714285711</v>
      </c>
      <c r="AO40">
        <f t="shared" si="3"/>
        <v>21.508999999999997</v>
      </c>
      <c r="AP40">
        <v>2.3693</v>
      </c>
      <c r="AQ40">
        <v>2.4833999999999996</v>
      </c>
      <c r="AR40">
        <v>4.3001428571428573</v>
      </c>
      <c r="AS40">
        <v>4.0030000000000001</v>
      </c>
    </row>
    <row r="41" spans="1:45" x14ac:dyDescent="0.25">
      <c r="A41" t="s">
        <v>577</v>
      </c>
      <c r="B41" t="s">
        <v>626</v>
      </c>
      <c r="C41" t="s">
        <v>625</v>
      </c>
      <c r="D41" t="s">
        <v>433</v>
      </c>
      <c r="E41" t="s">
        <v>433</v>
      </c>
      <c r="F41" t="s">
        <v>433</v>
      </c>
      <c r="G41" t="s">
        <v>433</v>
      </c>
      <c r="H41" t="s">
        <v>433</v>
      </c>
      <c r="I41" t="s">
        <v>433</v>
      </c>
      <c r="J41" t="s">
        <v>433</v>
      </c>
      <c r="K41" t="s">
        <v>433</v>
      </c>
      <c r="L41" t="s">
        <v>433</v>
      </c>
      <c r="M41" t="s">
        <v>433</v>
      </c>
      <c r="N41" t="s">
        <v>433</v>
      </c>
      <c r="O41" t="s">
        <v>433</v>
      </c>
      <c r="P41" t="s">
        <v>433</v>
      </c>
      <c r="Q41" t="s">
        <v>433</v>
      </c>
      <c r="R41" t="s">
        <v>433</v>
      </c>
      <c r="S41" t="s">
        <v>433</v>
      </c>
      <c r="T41" t="s">
        <v>433</v>
      </c>
      <c r="U41" t="s">
        <v>433</v>
      </c>
      <c r="V41" t="s">
        <v>433</v>
      </c>
      <c r="W41" t="s">
        <v>433</v>
      </c>
      <c r="X41" t="s">
        <v>433</v>
      </c>
      <c r="Y41" t="s">
        <v>433</v>
      </c>
      <c r="Z41">
        <v>36.747</v>
      </c>
      <c r="AA41">
        <v>35.216000000000001</v>
      </c>
      <c r="AB41">
        <v>33.863</v>
      </c>
      <c r="AC41">
        <v>33.244999999999997</v>
      </c>
      <c r="AD41">
        <v>37.765999999999998</v>
      </c>
      <c r="AE41">
        <v>35.265999999999998</v>
      </c>
      <c r="AF41">
        <v>36.015000000000001</v>
      </c>
      <c r="AG41">
        <v>34.582000000000001</v>
      </c>
      <c r="AH41">
        <v>33.426000000000002</v>
      </c>
      <c r="AI41">
        <v>31.81</v>
      </c>
      <c r="AJ41">
        <v>32.659999999999997</v>
      </c>
      <c r="AK41">
        <v>37.100999999999999</v>
      </c>
      <c r="AL41" t="e">
        <f t="shared" si="0"/>
        <v>#DIV/0!</v>
      </c>
      <c r="AM41" t="e">
        <f t="shared" si="1"/>
        <v>#DIV/0!</v>
      </c>
      <c r="AN41">
        <f t="shared" si="2"/>
        <v>34.808083333333336</v>
      </c>
      <c r="AO41">
        <f t="shared" si="3"/>
        <v>35.350499999999997</v>
      </c>
      <c r="AP41">
        <v>5.3243999999999989</v>
      </c>
      <c r="AQ41">
        <v>4.0773000000000001</v>
      </c>
      <c r="AR41">
        <v>4.3464999999999998</v>
      </c>
      <c r="AS41">
        <v>4.7227500000000004</v>
      </c>
    </row>
    <row r="42" spans="1:45" x14ac:dyDescent="0.25">
      <c r="A42" t="s">
        <v>576</v>
      </c>
      <c r="B42" t="s">
        <v>626</v>
      </c>
      <c r="C42" t="s">
        <v>625</v>
      </c>
      <c r="D42" t="s">
        <v>433</v>
      </c>
      <c r="E42" t="s">
        <v>433</v>
      </c>
      <c r="F42" t="s">
        <v>433</v>
      </c>
      <c r="G42" t="s">
        <v>433</v>
      </c>
      <c r="H42" t="s">
        <v>433</v>
      </c>
      <c r="I42" t="s">
        <v>433</v>
      </c>
      <c r="J42" t="s">
        <v>433</v>
      </c>
      <c r="K42" t="s">
        <v>433</v>
      </c>
      <c r="L42" t="s">
        <v>433</v>
      </c>
      <c r="M42" t="s">
        <v>433</v>
      </c>
      <c r="N42" t="s">
        <v>433</v>
      </c>
      <c r="O42" t="s">
        <v>433</v>
      </c>
      <c r="P42">
        <v>19.972000000000001</v>
      </c>
      <c r="Q42">
        <v>18.007999999999999</v>
      </c>
      <c r="R42">
        <v>17.524000000000001</v>
      </c>
      <c r="S42">
        <v>17.367000000000001</v>
      </c>
      <c r="T42">
        <v>19.353000000000002</v>
      </c>
      <c r="U42">
        <v>15.563000000000001</v>
      </c>
      <c r="V42">
        <v>16.675000000000001</v>
      </c>
      <c r="W42">
        <v>17.047999999999998</v>
      </c>
      <c r="X42">
        <v>18.312999999999999</v>
      </c>
      <c r="Y42">
        <v>18.41</v>
      </c>
      <c r="Z42">
        <v>18.056999999999999</v>
      </c>
      <c r="AA42">
        <v>19.11</v>
      </c>
      <c r="AB42">
        <v>18.308</v>
      </c>
      <c r="AC42">
        <v>18.645</v>
      </c>
      <c r="AD42">
        <v>19.346</v>
      </c>
      <c r="AE42">
        <v>18.027999999999999</v>
      </c>
      <c r="AF42">
        <v>19.236999999999998</v>
      </c>
      <c r="AG42">
        <v>21.402000000000001</v>
      </c>
      <c r="AH42">
        <v>21.571000000000002</v>
      </c>
      <c r="AI42">
        <v>21.530999999999999</v>
      </c>
      <c r="AJ42">
        <v>21.82</v>
      </c>
      <c r="AK42">
        <v>22.119</v>
      </c>
      <c r="AL42" t="e">
        <f t="shared" si="0"/>
        <v>#DIV/0!</v>
      </c>
      <c r="AM42">
        <f t="shared" si="1"/>
        <v>17.688750000000002</v>
      </c>
      <c r="AN42">
        <f t="shared" si="2"/>
        <v>19.70692857142857</v>
      </c>
      <c r="AO42">
        <f t="shared" si="3"/>
        <v>18.527124999999998</v>
      </c>
      <c r="AP42">
        <v>-1.1624999999999999</v>
      </c>
      <c r="AQ42">
        <v>4.891700000000001</v>
      </c>
      <c r="AR42">
        <v>1.9249285714285713</v>
      </c>
      <c r="AS42">
        <v>2.7086250000000001</v>
      </c>
    </row>
    <row r="43" spans="1:45" x14ac:dyDescent="0.25">
      <c r="A43" t="s">
        <v>574</v>
      </c>
      <c r="B43" t="s">
        <v>626</v>
      </c>
      <c r="C43" t="s">
        <v>625</v>
      </c>
      <c r="D43" t="s">
        <v>433</v>
      </c>
      <c r="E43" t="s">
        <v>433</v>
      </c>
      <c r="F43" t="s">
        <v>433</v>
      </c>
      <c r="G43" t="s">
        <v>433</v>
      </c>
      <c r="H43" t="s">
        <v>433</v>
      </c>
      <c r="I43" t="s">
        <v>433</v>
      </c>
      <c r="J43" t="s">
        <v>433</v>
      </c>
      <c r="K43" t="s">
        <v>433</v>
      </c>
      <c r="L43" t="s">
        <v>433</v>
      </c>
      <c r="M43" t="s">
        <v>433</v>
      </c>
      <c r="N43" t="s">
        <v>433</v>
      </c>
      <c r="O43" t="s">
        <v>433</v>
      </c>
      <c r="P43">
        <v>25.244</v>
      </c>
      <c r="Q43">
        <v>52.021999999999998</v>
      </c>
      <c r="R43">
        <v>38.969000000000001</v>
      </c>
      <c r="S43">
        <v>62.837000000000003</v>
      </c>
      <c r="T43">
        <v>53.125</v>
      </c>
      <c r="U43">
        <v>46.548999999999999</v>
      </c>
      <c r="V43">
        <v>68.096999999999994</v>
      </c>
      <c r="W43">
        <v>82.081000000000003</v>
      </c>
      <c r="X43">
        <v>74.158000000000001</v>
      </c>
      <c r="Y43">
        <v>69.046999999999997</v>
      </c>
      <c r="Z43">
        <v>62.558</v>
      </c>
      <c r="AA43">
        <v>67.009</v>
      </c>
      <c r="AB43">
        <v>54.841000000000001</v>
      </c>
      <c r="AC43">
        <v>57.487000000000002</v>
      </c>
      <c r="AD43">
        <v>41.155999999999999</v>
      </c>
      <c r="AE43">
        <v>39.94</v>
      </c>
      <c r="AF43">
        <v>42.131999999999998</v>
      </c>
      <c r="AG43">
        <v>30.635000000000002</v>
      </c>
      <c r="AH43">
        <v>34.624000000000002</v>
      </c>
      <c r="AI43">
        <v>33.604999999999997</v>
      </c>
      <c r="AJ43">
        <v>30.675999999999998</v>
      </c>
      <c r="AK43">
        <v>29.76</v>
      </c>
      <c r="AL43" t="e">
        <f t="shared" si="0"/>
        <v>#DIV/0!</v>
      </c>
      <c r="AM43">
        <f t="shared" si="1"/>
        <v>53.615499999999997</v>
      </c>
      <c r="AN43">
        <f t="shared" si="2"/>
        <v>47.6877142857143</v>
      </c>
      <c r="AO43">
        <f t="shared" si="3"/>
        <v>58.274500000000003</v>
      </c>
      <c r="AP43" t="e">
        <v>#DIV/0!</v>
      </c>
      <c r="AQ43">
        <v>7.9019999999999992</v>
      </c>
      <c r="AR43">
        <v>1.0392857142857144</v>
      </c>
      <c r="AS43">
        <v>0.15412500000000001</v>
      </c>
    </row>
    <row r="44" spans="1:45" x14ac:dyDescent="0.25">
      <c r="A44" t="s">
        <v>573</v>
      </c>
      <c r="B44" t="s">
        <v>626</v>
      </c>
      <c r="C44" t="s">
        <v>625</v>
      </c>
      <c r="D44" t="s">
        <v>433</v>
      </c>
      <c r="E44" t="s">
        <v>433</v>
      </c>
      <c r="F44" t="s">
        <v>433</v>
      </c>
      <c r="G44" t="s">
        <v>433</v>
      </c>
      <c r="H44" t="s">
        <v>433</v>
      </c>
      <c r="I44" t="s">
        <v>433</v>
      </c>
      <c r="J44" t="s">
        <v>433</v>
      </c>
      <c r="K44" t="s">
        <v>433</v>
      </c>
      <c r="L44" t="s">
        <v>433</v>
      </c>
      <c r="M44" t="s">
        <v>433</v>
      </c>
      <c r="N44" t="s">
        <v>433</v>
      </c>
      <c r="O44" t="s">
        <v>433</v>
      </c>
      <c r="P44" t="s">
        <v>433</v>
      </c>
      <c r="Q44" t="s">
        <v>433</v>
      </c>
      <c r="R44" t="s">
        <v>433</v>
      </c>
      <c r="S44">
        <v>40.466000000000001</v>
      </c>
      <c r="T44">
        <v>38.698999999999998</v>
      </c>
      <c r="U44">
        <v>36.156999999999996</v>
      </c>
      <c r="V44">
        <v>39.021999999999998</v>
      </c>
      <c r="W44">
        <v>40.597999999999999</v>
      </c>
      <c r="X44">
        <v>36.058999999999997</v>
      </c>
      <c r="Y44">
        <v>34.840000000000003</v>
      </c>
      <c r="Z44">
        <v>35.844999999999999</v>
      </c>
      <c r="AA44">
        <v>34.898000000000003</v>
      </c>
      <c r="AB44">
        <v>33.909999999999997</v>
      </c>
      <c r="AC44">
        <v>33.366</v>
      </c>
      <c r="AD44">
        <v>33.286999999999999</v>
      </c>
      <c r="AE44">
        <v>33.619999999999997</v>
      </c>
      <c r="AF44">
        <v>39.005000000000003</v>
      </c>
      <c r="AG44">
        <v>44.265999999999998</v>
      </c>
      <c r="AH44">
        <v>40.414999999999999</v>
      </c>
      <c r="AI44">
        <v>38.011000000000003</v>
      </c>
      <c r="AJ44">
        <v>39.744999999999997</v>
      </c>
      <c r="AK44">
        <v>38.889000000000003</v>
      </c>
      <c r="AL44" t="e">
        <f t="shared" si="0"/>
        <v>#DIV/0!</v>
      </c>
      <c r="AM44">
        <f t="shared" si="1"/>
        <v>38.988399999999999</v>
      </c>
      <c r="AN44">
        <f t="shared" si="2"/>
        <v>36.868285714285719</v>
      </c>
      <c r="AO44">
        <f t="shared" si="3"/>
        <v>34.478124999999999</v>
      </c>
      <c r="AP44" t="e">
        <v>#DIV/0!</v>
      </c>
      <c r="AQ44">
        <v>4.0608333333333331</v>
      </c>
      <c r="AR44">
        <v>4.3544285714285706</v>
      </c>
      <c r="AS44">
        <v>7.9994999999999994</v>
      </c>
    </row>
    <row r="45" spans="1:45" x14ac:dyDescent="0.25">
      <c r="A45" t="s">
        <v>572</v>
      </c>
      <c r="B45" t="s">
        <v>626</v>
      </c>
      <c r="C45" t="s">
        <v>625</v>
      </c>
      <c r="D45">
        <v>13.106</v>
      </c>
      <c r="E45">
        <v>13.773</v>
      </c>
      <c r="F45">
        <v>15.933</v>
      </c>
      <c r="G45">
        <v>20.635999999999999</v>
      </c>
      <c r="H45">
        <v>18.279</v>
      </c>
      <c r="I45">
        <v>19.128</v>
      </c>
      <c r="J45">
        <v>19.274000000000001</v>
      </c>
      <c r="K45">
        <v>17.849</v>
      </c>
      <c r="L45">
        <v>20.946000000000002</v>
      </c>
      <c r="M45">
        <v>23.321999999999999</v>
      </c>
      <c r="N45">
        <v>20.256</v>
      </c>
      <c r="O45">
        <v>16.82</v>
      </c>
      <c r="P45">
        <v>13.824</v>
      </c>
      <c r="Q45">
        <v>13.375</v>
      </c>
      <c r="R45">
        <v>17.116</v>
      </c>
      <c r="S45">
        <v>16.887</v>
      </c>
      <c r="T45">
        <v>18.245999999999999</v>
      </c>
      <c r="U45">
        <v>17.308</v>
      </c>
      <c r="V45">
        <v>20.353999999999999</v>
      </c>
      <c r="W45">
        <v>25.841999999999999</v>
      </c>
      <c r="X45">
        <v>25.597999999999999</v>
      </c>
      <c r="Y45">
        <v>22.437999999999999</v>
      </c>
      <c r="Z45">
        <v>24.87</v>
      </c>
      <c r="AA45">
        <v>26.812999999999999</v>
      </c>
      <c r="AB45">
        <v>23.149000000000001</v>
      </c>
      <c r="AC45">
        <v>22.89</v>
      </c>
      <c r="AD45">
        <v>22.067</v>
      </c>
      <c r="AE45">
        <v>20.521000000000001</v>
      </c>
      <c r="AF45">
        <v>18.756</v>
      </c>
      <c r="AG45">
        <v>17.113</v>
      </c>
      <c r="AH45">
        <v>18.483000000000001</v>
      </c>
      <c r="AI45">
        <v>18.216999999999999</v>
      </c>
      <c r="AJ45">
        <v>16.648</v>
      </c>
      <c r="AK45">
        <v>17.802</v>
      </c>
      <c r="AL45">
        <f t="shared" si="0"/>
        <v>18.224599999999999</v>
      </c>
      <c r="AM45">
        <f t="shared" si="1"/>
        <v>18.002799999999997</v>
      </c>
      <c r="AN45">
        <f t="shared" si="2"/>
        <v>21.097500000000004</v>
      </c>
      <c r="AO45">
        <f t="shared" si="3"/>
        <v>23.54325</v>
      </c>
      <c r="AP45">
        <v>2.5294444444444446</v>
      </c>
      <c r="AQ45">
        <v>2.8144</v>
      </c>
      <c r="AR45">
        <v>8.734928571428572</v>
      </c>
      <c r="AS45">
        <v>7.5733750000000004</v>
      </c>
    </row>
    <row r="46" spans="1:45" x14ac:dyDescent="0.25">
      <c r="A46" t="s">
        <v>571</v>
      </c>
      <c r="B46" t="s">
        <v>626</v>
      </c>
      <c r="C46" t="s">
        <v>625</v>
      </c>
      <c r="D46" t="s">
        <v>433</v>
      </c>
      <c r="E46" t="s">
        <v>433</v>
      </c>
      <c r="F46" t="s">
        <v>433</v>
      </c>
      <c r="G46" t="s">
        <v>433</v>
      </c>
      <c r="H46" t="s">
        <v>433</v>
      </c>
      <c r="I46" t="s">
        <v>433</v>
      </c>
      <c r="J46" t="s">
        <v>433</v>
      </c>
      <c r="K46" t="s">
        <v>433</v>
      </c>
      <c r="L46" t="s">
        <v>433</v>
      </c>
      <c r="M46" t="s">
        <v>433</v>
      </c>
      <c r="N46" t="s">
        <v>433</v>
      </c>
      <c r="O46" t="s">
        <v>433</v>
      </c>
      <c r="P46">
        <v>28.893999999999998</v>
      </c>
      <c r="Q46">
        <v>29.478999999999999</v>
      </c>
      <c r="R46">
        <v>27.728999999999999</v>
      </c>
      <c r="S46">
        <v>26.241</v>
      </c>
      <c r="T46">
        <v>30.245000000000001</v>
      </c>
      <c r="U46">
        <v>33.002000000000002</v>
      </c>
      <c r="V46">
        <v>31.123000000000001</v>
      </c>
      <c r="W46">
        <v>27.962</v>
      </c>
      <c r="X46">
        <v>28.79</v>
      </c>
      <c r="Y46">
        <v>30.564</v>
      </c>
      <c r="Z46">
        <v>31.536999999999999</v>
      </c>
      <c r="AA46">
        <v>30.433</v>
      </c>
      <c r="AB46">
        <v>28.210999999999999</v>
      </c>
      <c r="AC46">
        <v>28.135999999999999</v>
      </c>
      <c r="AD46">
        <v>29.893000000000001</v>
      </c>
      <c r="AE46">
        <v>28.138000000000002</v>
      </c>
      <c r="AF46">
        <v>25.41</v>
      </c>
      <c r="AG46">
        <v>29.295999999999999</v>
      </c>
      <c r="AH46">
        <v>27.699000000000002</v>
      </c>
      <c r="AI46">
        <v>29.016999999999999</v>
      </c>
      <c r="AJ46">
        <v>29.103000000000002</v>
      </c>
      <c r="AK46">
        <v>28.693999999999999</v>
      </c>
      <c r="AL46" t="e">
        <f t="shared" si="0"/>
        <v>#DIV/0!</v>
      </c>
      <c r="AM46">
        <f t="shared" si="1"/>
        <v>29.334374999999998</v>
      </c>
      <c r="AN46">
        <f t="shared" si="2"/>
        <v>28.922928571428571</v>
      </c>
      <c r="AO46">
        <f t="shared" si="3"/>
        <v>29.462749999999996</v>
      </c>
      <c r="AP46">
        <v>2.2091000000000003</v>
      </c>
      <c r="AQ46">
        <v>3.4728000000000003</v>
      </c>
      <c r="AR46">
        <v>1.7908571428571425</v>
      </c>
      <c r="AS46">
        <v>1.6615</v>
      </c>
    </row>
    <row r="47" spans="1:45" x14ac:dyDescent="0.25">
      <c r="A47" t="s">
        <v>570</v>
      </c>
      <c r="B47" t="s">
        <v>626</v>
      </c>
      <c r="C47" t="s">
        <v>625</v>
      </c>
      <c r="D47">
        <v>42.993000000000002</v>
      </c>
      <c r="E47">
        <v>43.688000000000002</v>
      </c>
      <c r="F47">
        <v>45.503999999999998</v>
      </c>
      <c r="G47">
        <v>47.329000000000001</v>
      </c>
      <c r="H47">
        <v>46.709000000000003</v>
      </c>
      <c r="I47">
        <v>48.628999999999998</v>
      </c>
      <c r="J47">
        <v>49.283999999999999</v>
      </c>
      <c r="K47">
        <v>50.215000000000003</v>
      </c>
      <c r="L47">
        <v>48.817</v>
      </c>
      <c r="M47">
        <v>46.19</v>
      </c>
      <c r="N47">
        <v>46.396999999999998</v>
      </c>
      <c r="O47">
        <v>55.036999999999999</v>
      </c>
      <c r="P47">
        <v>60.109000000000002</v>
      </c>
      <c r="Q47">
        <v>62.838999999999999</v>
      </c>
      <c r="R47">
        <v>61.741</v>
      </c>
      <c r="S47">
        <v>59.561</v>
      </c>
      <c r="T47">
        <v>57.942999999999998</v>
      </c>
      <c r="U47">
        <v>54.517000000000003</v>
      </c>
      <c r="V47">
        <v>51.003</v>
      </c>
      <c r="W47">
        <v>49.911000000000001</v>
      </c>
      <c r="X47">
        <v>46.972000000000001</v>
      </c>
      <c r="Y47">
        <v>46.286000000000001</v>
      </c>
      <c r="Z47">
        <v>47.505000000000003</v>
      </c>
      <c r="AA47">
        <v>48.331000000000003</v>
      </c>
      <c r="AB47">
        <v>48.271000000000001</v>
      </c>
      <c r="AC47">
        <v>49.274999999999999</v>
      </c>
      <c r="AD47">
        <v>48.341000000000001</v>
      </c>
      <c r="AE47">
        <v>46.798000000000002</v>
      </c>
      <c r="AF47">
        <v>48.262</v>
      </c>
      <c r="AG47">
        <v>54.780999999999999</v>
      </c>
      <c r="AH47">
        <v>54.706000000000003</v>
      </c>
      <c r="AI47">
        <v>54.366</v>
      </c>
      <c r="AJ47">
        <v>56.115000000000002</v>
      </c>
      <c r="AK47">
        <v>57.591999999999999</v>
      </c>
      <c r="AL47">
        <f t="shared" si="0"/>
        <v>46.9358</v>
      </c>
      <c r="AM47">
        <f t="shared" si="1"/>
        <v>55.905799999999999</v>
      </c>
      <c r="AN47">
        <f t="shared" si="2"/>
        <v>50.542928571428568</v>
      </c>
      <c r="AO47">
        <f t="shared" si="3"/>
        <v>47.722375</v>
      </c>
      <c r="AP47">
        <v>3.5530999999999997</v>
      </c>
      <c r="AQ47">
        <v>1.6518999999999999</v>
      </c>
      <c r="AR47">
        <v>1.6502857142857141</v>
      </c>
      <c r="AS47">
        <v>3.4796249999999995</v>
      </c>
    </row>
    <row r="48" spans="1:45" x14ac:dyDescent="0.25">
      <c r="A48" t="s">
        <v>569</v>
      </c>
      <c r="B48" t="s">
        <v>626</v>
      </c>
      <c r="C48" t="s">
        <v>625</v>
      </c>
      <c r="D48">
        <v>46.103000000000002</v>
      </c>
      <c r="E48">
        <v>48.622999999999998</v>
      </c>
      <c r="F48">
        <v>49.893000000000001</v>
      </c>
      <c r="G48">
        <v>50.366999999999997</v>
      </c>
      <c r="H48">
        <v>51.277000000000001</v>
      </c>
      <c r="I48">
        <v>51.893000000000001</v>
      </c>
      <c r="J48">
        <v>51.459000000000003</v>
      </c>
      <c r="K48">
        <v>50.847000000000001</v>
      </c>
      <c r="L48">
        <v>50.168999999999997</v>
      </c>
      <c r="M48">
        <v>48.988</v>
      </c>
      <c r="N48">
        <v>49.615000000000002</v>
      </c>
      <c r="O48">
        <v>50.735999999999997</v>
      </c>
      <c r="P48">
        <v>52.023000000000003</v>
      </c>
      <c r="Q48">
        <v>54.613999999999997</v>
      </c>
      <c r="R48">
        <v>54.01</v>
      </c>
      <c r="S48">
        <v>54.183999999999997</v>
      </c>
      <c r="T48">
        <v>54.262999999999998</v>
      </c>
      <c r="U48">
        <v>53.917000000000002</v>
      </c>
      <c r="V48">
        <v>52.344000000000001</v>
      </c>
      <c r="W48">
        <v>52.057000000000002</v>
      </c>
      <c r="X48">
        <v>51.128</v>
      </c>
      <c r="Y48">
        <v>51.215000000000003</v>
      </c>
      <c r="Z48">
        <v>52.298000000000002</v>
      </c>
      <c r="AA48">
        <v>52.783999999999999</v>
      </c>
      <c r="AB48">
        <v>52.524000000000001</v>
      </c>
      <c r="AC48">
        <v>52.878</v>
      </c>
      <c r="AD48">
        <v>52.493000000000002</v>
      </c>
      <c r="AE48">
        <v>52.226999999999997</v>
      </c>
      <c r="AF48">
        <v>52.99</v>
      </c>
      <c r="AG48">
        <v>56.761000000000003</v>
      </c>
      <c r="AH48">
        <v>56.444000000000003</v>
      </c>
      <c r="AI48">
        <v>55.918999999999997</v>
      </c>
      <c r="AJ48">
        <v>56.688000000000002</v>
      </c>
      <c r="AK48">
        <v>57.127000000000002</v>
      </c>
      <c r="AL48">
        <f t="shared" si="0"/>
        <v>49.961899999999993</v>
      </c>
      <c r="AM48">
        <f t="shared" si="1"/>
        <v>52.776299999999992</v>
      </c>
      <c r="AN48">
        <f t="shared" si="2"/>
        <v>53.819714285714277</v>
      </c>
      <c r="AO48">
        <f t="shared" si="3"/>
        <v>52.193374999999996</v>
      </c>
      <c r="AP48">
        <v>2.3814000000000002</v>
      </c>
      <c r="AQ48">
        <v>2.0057999999999998</v>
      </c>
      <c r="AR48">
        <v>1.3439285714285718</v>
      </c>
      <c r="AS48">
        <v>2.1121250000000003</v>
      </c>
    </row>
    <row r="49" spans="1:45" x14ac:dyDescent="0.25">
      <c r="A49" t="s">
        <v>568</v>
      </c>
      <c r="B49" t="s">
        <v>626</v>
      </c>
      <c r="C49" t="s">
        <v>625</v>
      </c>
      <c r="D49" t="s">
        <v>433</v>
      </c>
      <c r="E49" t="s">
        <v>433</v>
      </c>
      <c r="F49" t="s">
        <v>433</v>
      </c>
      <c r="G49" t="s">
        <v>433</v>
      </c>
      <c r="H49" t="s">
        <v>433</v>
      </c>
      <c r="I49" t="s">
        <v>433</v>
      </c>
      <c r="J49" t="s">
        <v>433</v>
      </c>
      <c r="K49" t="s">
        <v>433</v>
      </c>
      <c r="L49" t="s">
        <v>433</v>
      </c>
      <c r="M49" t="s">
        <v>433</v>
      </c>
      <c r="N49" t="s">
        <v>433</v>
      </c>
      <c r="O49" t="s">
        <v>433</v>
      </c>
      <c r="P49" t="s">
        <v>433</v>
      </c>
      <c r="Q49" t="s">
        <v>433</v>
      </c>
      <c r="R49" t="s">
        <v>433</v>
      </c>
      <c r="S49" t="s">
        <v>433</v>
      </c>
      <c r="T49" t="s">
        <v>433</v>
      </c>
      <c r="U49" t="s">
        <v>433</v>
      </c>
      <c r="V49">
        <v>33.484999999999999</v>
      </c>
      <c r="W49">
        <v>33.856999999999999</v>
      </c>
      <c r="X49">
        <v>32.680999999999997</v>
      </c>
      <c r="Y49">
        <v>39.127000000000002</v>
      </c>
      <c r="Z49">
        <v>39.305</v>
      </c>
      <c r="AA49">
        <v>36.328000000000003</v>
      </c>
      <c r="AB49">
        <v>34.116999999999997</v>
      </c>
      <c r="AC49">
        <v>32.491</v>
      </c>
      <c r="AD49">
        <v>31.452999999999999</v>
      </c>
      <c r="AE49">
        <v>31.449000000000002</v>
      </c>
      <c r="AF49">
        <v>33.762</v>
      </c>
      <c r="AG49">
        <v>33.561999999999998</v>
      </c>
      <c r="AH49">
        <v>32.51</v>
      </c>
      <c r="AI49">
        <v>31.856000000000002</v>
      </c>
      <c r="AJ49">
        <v>33.256999999999998</v>
      </c>
      <c r="AK49">
        <v>31.821000000000002</v>
      </c>
      <c r="AL49" t="e">
        <f t="shared" si="0"/>
        <v>#DIV/0!</v>
      </c>
      <c r="AM49">
        <f t="shared" si="1"/>
        <v>33.670999999999999</v>
      </c>
      <c r="AN49">
        <f t="shared" si="2"/>
        <v>33.837071428571427</v>
      </c>
      <c r="AO49">
        <f t="shared" si="3"/>
        <v>34.618874999999996</v>
      </c>
      <c r="AP49" t="e">
        <v>#DIV/0!</v>
      </c>
      <c r="AQ49">
        <v>-1.7142857142857411E-2</v>
      </c>
      <c r="AR49">
        <v>2.6906428571428576</v>
      </c>
      <c r="AS49">
        <v>3.081</v>
      </c>
    </row>
    <row r="50" spans="1:45" x14ac:dyDescent="0.25">
      <c r="A50" t="s">
        <v>567</v>
      </c>
      <c r="B50" t="s">
        <v>626</v>
      </c>
      <c r="C50" t="s">
        <v>625</v>
      </c>
      <c r="D50" t="s">
        <v>433</v>
      </c>
      <c r="E50" t="s">
        <v>433</v>
      </c>
      <c r="F50" t="s">
        <v>433</v>
      </c>
      <c r="G50" t="s">
        <v>433</v>
      </c>
      <c r="H50" t="s">
        <v>433</v>
      </c>
      <c r="I50" t="s">
        <v>433</v>
      </c>
      <c r="J50" t="s">
        <v>433</v>
      </c>
      <c r="K50" t="s">
        <v>433</v>
      </c>
      <c r="L50" t="s">
        <v>433</v>
      </c>
      <c r="M50" t="s">
        <v>433</v>
      </c>
      <c r="N50">
        <v>21.797999999999998</v>
      </c>
      <c r="O50">
        <v>24.202000000000002</v>
      </c>
      <c r="P50">
        <v>25.605</v>
      </c>
      <c r="Q50">
        <v>25.934000000000001</v>
      </c>
      <c r="R50">
        <v>23.068000000000001</v>
      </c>
      <c r="S50">
        <v>24.192</v>
      </c>
      <c r="T50">
        <v>21.446999999999999</v>
      </c>
      <c r="U50">
        <v>28.652999999999999</v>
      </c>
      <c r="V50">
        <v>43.898000000000003</v>
      </c>
      <c r="W50">
        <v>24.600999999999999</v>
      </c>
      <c r="X50">
        <v>19.584</v>
      </c>
      <c r="Y50">
        <v>26.855</v>
      </c>
      <c r="Z50">
        <v>24.619</v>
      </c>
      <c r="AA50">
        <v>20.260000000000002</v>
      </c>
      <c r="AB50">
        <v>20.218</v>
      </c>
      <c r="AC50">
        <v>20.669</v>
      </c>
      <c r="AD50">
        <v>20.65</v>
      </c>
      <c r="AE50">
        <v>19.422000000000001</v>
      </c>
      <c r="AF50">
        <v>18.015999999999998</v>
      </c>
      <c r="AG50">
        <v>23.056999999999999</v>
      </c>
      <c r="AH50">
        <v>20.9</v>
      </c>
      <c r="AI50">
        <v>24.141999999999999</v>
      </c>
      <c r="AJ50">
        <v>30.19</v>
      </c>
      <c r="AK50">
        <v>29.155999999999999</v>
      </c>
      <c r="AL50" t="e">
        <f t="shared" si="0"/>
        <v>#DIV/0!</v>
      </c>
      <c r="AM50">
        <f t="shared" si="1"/>
        <v>26.339800000000004</v>
      </c>
      <c r="AN50">
        <f t="shared" si="2"/>
        <v>22.69557142857143</v>
      </c>
      <c r="AO50">
        <f t="shared" si="3"/>
        <v>21.534625000000002</v>
      </c>
      <c r="AP50">
        <v>1.5812222222222223</v>
      </c>
      <c r="AQ50">
        <v>2.4716</v>
      </c>
      <c r="AR50">
        <v>2.0980714285714286</v>
      </c>
      <c r="AS50">
        <v>0.70200000000000007</v>
      </c>
    </row>
    <row r="51" spans="1:45" x14ac:dyDescent="0.25">
      <c r="A51" t="s">
        <v>565</v>
      </c>
      <c r="B51" t="s">
        <v>626</v>
      </c>
      <c r="C51" t="s">
        <v>625</v>
      </c>
      <c r="D51" t="s">
        <v>433</v>
      </c>
      <c r="E51" t="s">
        <v>433</v>
      </c>
      <c r="F51" t="s">
        <v>433</v>
      </c>
      <c r="G51" t="s">
        <v>433</v>
      </c>
      <c r="H51" t="s">
        <v>433</v>
      </c>
      <c r="I51" t="s">
        <v>433</v>
      </c>
      <c r="J51" t="s">
        <v>433</v>
      </c>
      <c r="K51" t="s">
        <v>433</v>
      </c>
      <c r="L51" t="s">
        <v>433</v>
      </c>
      <c r="M51" t="s">
        <v>433</v>
      </c>
      <c r="N51" t="s">
        <v>433</v>
      </c>
      <c r="O51" t="s">
        <v>433</v>
      </c>
      <c r="P51" t="s">
        <v>433</v>
      </c>
      <c r="Q51" t="s">
        <v>433</v>
      </c>
      <c r="R51" t="s">
        <v>433</v>
      </c>
      <c r="S51" t="s">
        <v>433</v>
      </c>
      <c r="T51" t="s">
        <v>433</v>
      </c>
      <c r="U51" t="s">
        <v>433</v>
      </c>
      <c r="V51" t="s">
        <v>433</v>
      </c>
      <c r="W51" t="s">
        <v>433</v>
      </c>
      <c r="X51">
        <v>17.48</v>
      </c>
      <c r="Y51">
        <v>17.364000000000001</v>
      </c>
      <c r="Z51">
        <v>16.436</v>
      </c>
      <c r="AA51">
        <v>16.535</v>
      </c>
      <c r="AB51">
        <v>19.382000000000001</v>
      </c>
      <c r="AC51">
        <v>22.215</v>
      </c>
      <c r="AD51">
        <v>23.292999999999999</v>
      </c>
      <c r="AE51">
        <v>28.427</v>
      </c>
      <c r="AF51">
        <v>32.665999999999997</v>
      </c>
      <c r="AG51">
        <v>35.813000000000002</v>
      </c>
      <c r="AH51">
        <v>33.06</v>
      </c>
      <c r="AI51">
        <v>29.088000000000001</v>
      </c>
      <c r="AJ51">
        <v>29.567</v>
      </c>
      <c r="AK51">
        <v>28.698</v>
      </c>
      <c r="AL51" t="e">
        <f t="shared" si="0"/>
        <v>#DIV/0!</v>
      </c>
      <c r="AM51" t="e">
        <f t="shared" si="1"/>
        <v>#DIV/0!</v>
      </c>
      <c r="AN51">
        <f t="shared" si="2"/>
        <v>25.001714285714286</v>
      </c>
      <c r="AO51">
        <f t="shared" si="3"/>
        <v>20.141500000000001</v>
      </c>
      <c r="AP51" t="e">
        <v>#DIV/0!</v>
      </c>
      <c r="AQ51">
        <v>5.9008000000000003</v>
      </c>
      <c r="AR51">
        <v>5.9067142857142851</v>
      </c>
      <c r="AS51">
        <v>7.5893749999999995</v>
      </c>
    </row>
    <row r="52" spans="1:45" x14ac:dyDescent="0.25">
      <c r="A52" t="s">
        <v>564</v>
      </c>
      <c r="B52" t="s">
        <v>626</v>
      </c>
      <c r="C52" t="s">
        <v>625</v>
      </c>
      <c r="D52" t="s">
        <v>433</v>
      </c>
      <c r="E52" t="s">
        <v>433</v>
      </c>
      <c r="F52" t="s">
        <v>433</v>
      </c>
      <c r="G52" t="s">
        <v>433</v>
      </c>
      <c r="H52" t="s">
        <v>433</v>
      </c>
      <c r="I52" t="s">
        <v>433</v>
      </c>
      <c r="J52" t="s">
        <v>433</v>
      </c>
      <c r="K52" t="s">
        <v>433</v>
      </c>
      <c r="L52" t="s">
        <v>433</v>
      </c>
      <c r="M52" t="s">
        <v>433</v>
      </c>
      <c r="N52" t="s">
        <v>433</v>
      </c>
      <c r="O52">
        <v>44.798999999999999</v>
      </c>
      <c r="P52">
        <v>45.734000000000002</v>
      </c>
      <c r="Q52">
        <v>46.593000000000004</v>
      </c>
      <c r="R52">
        <v>46.427999999999997</v>
      </c>
      <c r="S52">
        <v>53.426000000000002</v>
      </c>
      <c r="T52">
        <v>47.790999999999997</v>
      </c>
      <c r="U52">
        <v>46.947000000000003</v>
      </c>
      <c r="V52">
        <v>46.679000000000002</v>
      </c>
      <c r="W52">
        <v>46.780999999999999</v>
      </c>
      <c r="X52">
        <v>43.689</v>
      </c>
      <c r="Y52">
        <v>45.975000000000001</v>
      </c>
      <c r="Z52">
        <v>46.337000000000003</v>
      </c>
      <c r="AA52">
        <v>46.942</v>
      </c>
      <c r="AB52">
        <v>45.582000000000001</v>
      </c>
      <c r="AC52">
        <v>45.41</v>
      </c>
      <c r="AD52">
        <v>43.9</v>
      </c>
      <c r="AE52">
        <v>42.1</v>
      </c>
      <c r="AF52">
        <v>42.628999999999998</v>
      </c>
      <c r="AG52">
        <v>46.66</v>
      </c>
      <c r="AH52">
        <v>46.351999999999997</v>
      </c>
      <c r="AI52">
        <v>43.667999999999999</v>
      </c>
      <c r="AJ52">
        <v>44.192</v>
      </c>
      <c r="AK52">
        <v>44.323999999999998</v>
      </c>
      <c r="AL52" t="e">
        <f t="shared" si="0"/>
        <v>#DIV/0!</v>
      </c>
      <c r="AM52">
        <f t="shared" si="1"/>
        <v>47.242000000000004</v>
      </c>
      <c r="AN52">
        <f t="shared" si="2"/>
        <v>44.839999999999996</v>
      </c>
      <c r="AO52">
        <f t="shared" si="3"/>
        <v>44.991875</v>
      </c>
      <c r="AP52">
        <v>1.8701999999999999</v>
      </c>
      <c r="AQ52">
        <v>2.1868999999999996</v>
      </c>
      <c r="AR52">
        <v>1.200285714285714</v>
      </c>
      <c r="AS52">
        <v>1.6519999999999999</v>
      </c>
    </row>
    <row r="53" spans="1:45" x14ac:dyDescent="0.25">
      <c r="A53" t="s">
        <v>563</v>
      </c>
      <c r="B53" t="s">
        <v>626</v>
      </c>
      <c r="C53" t="s">
        <v>625</v>
      </c>
      <c r="D53">
        <v>11.186</v>
      </c>
      <c r="E53">
        <v>16.292000000000002</v>
      </c>
      <c r="F53">
        <v>9.1430000000000007</v>
      </c>
      <c r="G53">
        <v>14.041</v>
      </c>
      <c r="H53">
        <v>10.372</v>
      </c>
      <c r="I53">
        <v>12.061</v>
      </c>
      <c r="J53">
        <v>16.32</v>
      </c>
      <c r="K53">
        <v>13.85</v>
      </c>
      <c r="L53">
        <v>13.565</v>
      </c>
      <c r="M53">
        <v>13.404999999999999</v>
      </c>
      <c r="N53">
        <v>11.846</v>
      </c>
      <c r="O53">
        <v>11.340999999999999</v>
      </c>
      <c r="P53">
        <v>14.444000000000001</v>
      </c>
      <c r="Q53">
        <v>19.785</v>
      </c>
      <c r="R53">
        <v>21.713999999999999</v>
      </c>
      <c r="S53">
        <v>24.219000000000001</v>
      </c>
      <c r="T53">
        <v>22.524999999999999</v>
      </c>
      <c r="U53">
        <v>19.196999999999999</v>
      </c>
      <c r="V53">
        <v>18.327000000000002</v>
      </c>
      <c r="W53">
        <v>16.806000000000001</v>
      </c>
      <c r="X53">
        <v>20.100000000000001</v>
      </c>
      <c r="Y53">
        <v>23.077000000000002</v>
      </c>
      <c r="Z53">
        <v>17.111000000000001</v>
      </c>
      <c r="AA53">
        <v>20.366</v>
      </c>
      <c r="AB53">
        <v>20.542999999999999</v>
      </c>
      <c r="AC53">
        <v>19.527000000000001</v>
      </c>
      <c r="AD53">
        <v>21.771000000000001</v>
      </c>
      <c r="AE53">
        <v>22.887</v>
      </c>
      <c r="AF53">
        <v>24.391999999999999</v>
      </c>
      <c r="AG53">
        <v>23.45</v>
      </c>
      <c r="AH53">
        <v>26.08</v>
      </c>
      <c r="AI53">
        <v>26.457000000000001</v>
      </c>
      <c r="AJ53">
        <v>30.684999999999999</v>
      </c>
      <c r="AK53">
        <v>27.338000000000001</v>
      </c>
      <c r="AL53">
        <f t="shared" si="0"/>
        <v>13.023499999999999</v>
      </c>
      <c r="AM53">
        <f t="shared" si="1"/>
        <v>18.020400000000002</v>
      </c>
      <c r="AN53">
        <f t="shared" si="2"/>
        <v>23.12742857142857</v>
      </c>
      <c r="AO53">
        <f t="shared" si="3"/>
        <v>20.672750000000001</v>
      </c>
      <c r="AP53">
        <v>3.5446</v>
      </c>
      <c r="AQ53">
        <v>4.4206999999999992</v>
      </c>
      <c r="AR53">
        <v>6.6272857142857138</v>
      </c>
      <c r="AS53">
        <v>5.0510000000000002</v>
      </c>
    </row>
    <row r="54" spans="1:45" x14ac:dyDescent="0.25">
      <c r="A54" t="s">
        <v>562</v>
      </c>
      <c r="B54" t="s">
        <v>626</v>
      </c>
      <c r="C54" t="s">
        <v>625</v>
      </c>
      <c r="D54">
        <v>25.927</v>
      </c>
      <c r="E54">
        <v>29.693999999999999</v>
      </c>
      <c r="F54">
        <v>30.347999999999999</v>
      </c>
      <c r="G54">
        <v>31.981000000000002</v>
      </c>
      <c r="H54">
        <v>33.789000000000001</v>
      </c>
      <c r="I54">
        <v>36.203000000000003</v>
      </c>
      <c r="J54">
        <v>35.710999999999999</v>
      </c>
      <c r="K54">
        <v>35.985999999999997</v>
      </c>
      <c r="L54">
        <v>35.764000000000003</v>
      </c>
      <c r="M54">
        <v>36.784999999999997</v>
      </c>
      <c r="N54">
        <v>40.713000000000001</v>
      </c>
      <c r="O54">
        <v>37.215000000000003</v>
      </c>
      <c r="P54">
        <v>39.024000000000001</v>
      </c>
      <c r="Q54">
        <v>40.843000000000004</v>
      </c>
      <c r="R54">
        <v>39.042999999999999</v>
      </c>
      <c r="S54">
        <v>49.325000000000003</v>
      </c>
      <c r="T54">
        <v>46.72</v>
      </c>
      <c r="U54">
        <v>46.857999999999997</v>
      </c>
      <c r="V54">
        <v>43.02</v>
      </c>
      <c r="W54">
        <v>43.72</v>
      </c>
      <c r="X54">
        <v>45.49</v>
      </c>
      <c r="Y54">
        <v>43.725999999999999</v>
      </c>
      <c r="Z54">
        <v>43.563000000000002</v>
      </c>
      <c r="AA54">
        <v>43.201000000000001</v>
      </c>
      <c r="AB54">
        <v>43.698</v>
      </c>
      <c r="AC54">
        <v>43.234999999999999</v>
      </c>
      <c r="AD54">
        <v>44.823</v>
      </c>
      <c r="AE54">
        <v>46.817</v>
      </c>
      <c r="AF54">
        <v>50.527000000000001</v>
      </c>
      <c r="AG54">
        <v>53.973999999999997</v>
      </c>
      <c r="AH54">
        <v>52.064</v>
      </c>
      <c r="AI54">
        <v>53.734000000000002</v>
      </c>
      <c r="AJ54">
        <v>50.878999999999998</v>
      </c>
      <c r="AK54">
        <v>47.780999999999999</v>
      </c>
      <c r="AL54">
        <f t="shared" si="0"/>
        <v>33.218800000000002</v>
      </c>
      <c r="AM54">
        <f t="shared" si="1"/>
        <v>42.648099999999999</v>
      </c>
      <c r="AN54">
        <f t="shared" si="2"/>
        <v>47.393714285714282</v>
      </c>
      <c r="AO54">
        <f t="shared" si="3"/>
        <v>44.319125</v>
      </c>
      <c r="AP54">
        <v>0.77790000000000004</v>
      </c>
      <c r="AQ54">
        <v>2.085</v>
      </c>
      <c r="AR54">
        <v>0.22007142857142795</v>
      </c>
      <c r="AS54">
        <v>4.0874999999999995</v>
      </c>
    </row>
    <row r="55" spans="1:45" x14ac:dyDescent="0.25">
      <c r="A55" t="s">
        <v>561</v>
      </c>
      <c r="B55" t="s">
        <v>626</v>
      </c>
      <c r="C55" t="s">
        <v>625</v>
      </c>
      <c r="D55" t="s">
        <v>433</v>
      </c>
      <c r="E55" t="s">
        <v>433</v>
      </c>
      <c r="F55" t="s">
        <v>433</v>
      </c>
      <c r="G55" t="s">
        <v>433</v>
      </c>
      <c r="H55" t="s">
        <v>433</v>
      </c>
      <c r="I55" t="s">
        <v>433</v>
      </c>
      <c r="J55" t="s">
        <v>433</v>
      </c>
      <c r="K55" t="s">
        <v>433</v>
      </c>
      <c r="L55" t="s">
        <v>433</v>
      </c>
      <c r="M55" t="s">
        <v>433</v>
      </c>
      <c r="N55">
        <v>30.106999999999999</v>
      </c>
      <c r="O55">
        <v>27.594000000000001</v>
      </c>
      <c r="P55">
        <v>22.254999999999999</v>
      </c>
      <c r="Q55">
        <v>23.673999999999999</v>
      </c>
      <c r="R55">
        <v>25.271999999999998</v>
      </c>
      <c r="S55">
        <v>23.709</v>
      </c>
      <c r="T55">
        <v>26.683</v>
      </c>
      <c r="U55">
        <v>26.811</v>
      </c>
      <c r="V55">
        <v>25.366</v>
      </c>
      <c r="W55">
        <v>24.827000000000002</v>
      </c>
      <c r="X55">
        <v>26.044</v>
      </c>
      <c r="Y55">
        <v>29.928000000000001</v>
      </c>
      <c r="Z55">
        <v>36.316000000000003</v>
      </c>
      <c r="AA55">
        <v>29.501999999999999</v>
      </c>
      <c r="AB55">
        <v>25.172000000000001</v>
      </c>
      <c r="AC55">
        <v>27.108000000000001</v>
      </c>
      <c r="AD55">
        <v>32.783999999999999</v>
      </c>
      <c r="AE55">
        <v>28.109000000000002</v>
      </c>
      <c r="AF55">
        <v>28.327000000000002</v>
      </c>
      <c r="AG55">
        <v>27.983000000000001</v>
      </c>
      <c r="AH55">
        <v>28.248000000000001</v>
      </c>
      <c r="AI55">
        <v>28.786999999999999</v>
      </c>
      <c r="AJ55">
        <v>26.686</v>
      </c>
      <c r="AK55">
        <v>28.358000000000001</v>
      </c>
      <c r="AL55" t="e">
        <f t="shared" si="0"/>
        <v>#DIV/0!</v>
      </c>
      <c r="AM55">
        <f t="shared" si="1"/>
        <v>25.629799999999999</v>
      </c>
      <c r="AN55">
        <f t="shared" si="2"/>
        <v>28.810857142857142</v>
      </c>
      <c r="AO55">
        <f t="shared" si="3"/>
        <v>29.370375000000003</v>
      </c>
      <c r="AP55">
        <v>4.5619999999999994</v>
      </c>
      <c r="AQ55">
        <v>4.1298000000000004</v>
      </c>
      <c r="AR55">
        <v>1.9794285714285718</v>
      </c>
      <c r="AS55">
        <v>3.9820000000000007</v>
      </c>
    </row>
    <row r="56" spans="1:45" x14ac:dyDescent="0.25">
      <c r="A56" t="s">
        <v>560</v>
      </c>
      <c r="B56" t="s">
        <v>626</v>
      </c>
      <c r="C56" t="s">
        <v>625</v>
      </c>
      <c r="D56" t="s">
        <v>433</v>
      </c>
      <c r="E56" t="s">
        <v>433</v>
      </c>
      <c r="F56" t="s">
        <v>433</v>
      </c>
      <c r="G56" t="s">
        <v>433</v>
      </c>
      <c r="H56" t="s">
        <v>433</v>
      </c>
      <c r="I56" t="s">
        <v>433</v>
      </c>
      <c r="J56" t="s">
        <v>433</v>
      </c>
      <c r="K56" t="s">
        <v>433</v>
      </c>
      <c r="L56" t="s">
        <v>433</v>
      </c>
      <c r="M56" t="s">
        <v>433</v>
      </c>
      <c r="N56" t="s">
        <v>433</v>
      </c>
      <c r="O56" t="s">
        <v>433</v>
      </c>
      <c r="P56" t="s">
        <v>433</v>
      </c>
      <c r="Q56" t="s">
        <v>433</v>
      </c>
      <c r="R56" t="s">
        <v>433</v>
      </c>
      <c r="S56" t="s">
        <v>433</v>
      </c>
      <c r="T56" t="s">
        <v>433</v>
      </c>
      <c r="U56" t="s">
        <v>433</v>
      </c>
      <c r="V56" t="s">
        <v>433</v>
      </c>
      <c r="W56" t="s">
        <v>433</v>
      </c>
      <c r="X56">
        <v>14.321999999999999</v>
      </c>
      <c r="Y56">
        <v>14.51</v>
      </c>
      <c r="Z56">
        <v>13.871</v>
      </c>
      <c r="AA56">
        <v>15.13</v>
      </c>
      <c r="AB56">
        <v>13.412000000000001</v>
      </c>
      <c r="AC56">
        <v>13.72</v>
      </c>
      <c r="AD56">
        <v>14.672000000000001</v>
      </c>
      <c r="AE56">
        <v>14.281000000000001</v>
      </c>
      <c r="AF56">
        <v>13.64</v>
      </c>
      <c r="AG56">
        <v>14.193</v>
      </c>
      <c r="AH56">
        <v>14.526</v>
      </c>
      <c r="AI56">
        <v>14.423</v>
      </c>
      <c r="AJ56">
        <v>14.015000000000001</v>
      </c>
      <c r="AK56">
        <v>13.772</v>
      </c>
      <c r="AL56" t="e">
        <f t="shared" si="0"/>
        <v>#DIV/0!</v>
      </c>
      <c r="AM56" t="e">
        <f t="shared" si="1"/>
        <v>#DIV/0!</v>
      </c>
      <c r="AN56">
        <f t="shared" si="2"/>
        <v>14.177642857142859</v>
      </c>
      <c r="AO56">
        <f t="shared" si="3"/>
        <v>14.239750000000001</v>
      </c>
      <c r="AP56">
        <v>0.9698</v>
      </c>
      <c r="AQ56">
        <v>3.7421000000000006</v>
      </c>
      <c r="AR56">
        <v>3.3507142857142855</v>
      </c>
      <c r="AS56">
        <v>3.6777499999999996</v>
      </c>
    </row>
    <row r="57" spans="1:45" x14ac:dyDescent="0.25">
      <c r="A57" t="s">
        <v>559</v>
      </c>
      <c r="B57" t="s">
        <v>626</v>
      </c>
      <c r="C57" t="s">
        <v>625</v>
      </c>
      <c r="D57" t="s">
        <v>433</v>
      </c>
      <c r="E57" t="s">
        <v>433</v>
      </c>
      <c r="F57" t="s">
        <v>433</v>
      </c>
      <c r="G57" t="s">
        <v>433</v>
      </c>
      <c r="H57" t="s">
        <v>433</v>
      </c>
      <c r="I57" t="s">
        <v>433</v>
      </c>
      <c r="J57" t="s">
        <v>433</v>
      </c>
      <c r="K57" t="s">
        <v>433</v>
      </c>
      <c r="L57" t="s">
        <v>433</v>
      </c>
      <c r="M57" t="s">
        <v>433</v>
      </c>
      <c r="N57">
        <v>26.042000000000002</v>
      </c>
      <c r="O57">
        <v>22.667000000000002</v>
      </c>
      <c r="P57">
        <v>19.291</v>
      </c>
      <c r="Q57">
        <v>18.498999999999999</v>
      </c>
      <c r="R57">
        <v>17.57</v>
      </c>
      <c r="S57">
        <v>17.666</v>
      </c>
      <c r="T57">
        <v>16.459</v>
      </c>
      <c r="U57">
        <v>17.527000000000001</v>
      </c>
      <c r="V57">
        <v>14.771000000000001</v>
      </c>
      <c r="W57">
        <v>16.11</v>
      </c>
      <c r="X57">
        <v>16.425000000000001</v>
      </c>
      <c r="Y57">
        <v>18.815999999999999</v>
      </c>
      <c r="Z57">
        <v>18.254000000000001</v>
      </c>
      <c r="AA57">
        <v>20.396000000000001</v>
      </c>
      <c r="AB57">
        <v>17.948</v>
      </c>
      <c r="AC57">
        <v>16.89</v>
      </c>
      <c r="AD57">
        <v>19.023</v>
      </c>
      <c r="AE57">
        <v>13.179</v>
      </c>
      <c r="AF57">
        <v>15.553000000000001</v>
      </c>
      <c r="AG57">
        <v>23.677</v>
      </c>
      <c r="AH57">
        <v>29.681000000000001</v>
      </c>
      <c r="AI57">
        <v>21.478999999999999</v>
      </c>
      <c r="AJ57">
        <v>26.123000000000001</v>
      </c>
      <c r="AK57">
        <v>25.053999999999998</v>
      </c>
      <c r="AL57" t="e">
        <f t="shared" si="0"/>
        <v>#DIV/0!</v>
      </c>
      <c r="AM57">
        <f t="shared" si="1"/>
        <v>18.660200000000003</v>
      </c>
      <c r="AN57">
        <f t="shared" si="2"/>
        <v>20.178428571428565</v>
      </c>
      <c r="AO57">
        <f t="shared" si="3"/>
        <v>17.616374999999998</v>
      </c>
      <c r="AP57">
        <v>2.9436</v>
      </c>
      <c r="AQ57">
        <v>4.2214</v>
      </c>
      <c r="AR57">
        <v>2.7309999999999994</v>
      </c>
      <c r="AS57">
        <v>2.7016249999999995</v>
      </c>
    </row>
    <row r="58" spans="1:45" x14ac:dyDescent="0.25">
      <c r="A58" t="s">
        <v>558</v>
      </c>
      <c r="B58" t="s">
        <v>626</v>
      </c>
      <c r="C58" t="s">
        <v>625</v>
      </c>
      <c r="D58" t="s">
        <v>433</v>
      </c>
      <c r="E58" t="s">
        <v>433</v>
      </c>
      <c r="F58" t="s">
        <v>433</v>
      </c>
      <c r="G58" t="s">
        <v>433</v>
      </c>
      <c r="H58" t="s">
        <v>433</v>
      </c>
      <c r="I58" t="s">
        <v>433</v>
      </c>
      <c r="J58" t="s">
        <v>433</v>
      </c>
      <c r="K58" t="s">
        <v>433</v>
      </c>
      <c r="L58" t="s">
        <v>433</v>
      </c>
      <c r="M58" t="s">
        <v>433</v>
      </c>
      <c r="N58" t="s">
        <v>433</v>
      </c>
      <c r="O58" t="s">
        <v>433</v>
      </c>
      <c r="P58" t="s">
        <v>433</v>
      </c>
      <c r="Q58" t="s">
        <v>433</v>
      </c>
      <c r="R58" t="s">
        <v>433</v>
      </c>
      <c r="S58" t="s">
        <v>433</v>
      </c>
      <c r="T58" t="s">
        <v>433</v>
      </c>
      <c r="U58" t="s">
        <v>433</v>
      </c>
      <c r="V58" t="s">
        <v>433</v>
      </c>
      <c r="W58" t="s">
        <v>433</v>
      </c>
      <c r="X58">
        <v>24.797999999999998</v>
      </c>
      <c r="Y58">
        <v>20.045999999999999</v>
      </c>
      <c r="Z58">
        <v>14.362</v>
      </c>
      <c r="AA58">
        <v>18.693999999999999</v>
      </c>
      <c r="AB58">
        <v>24.265999999999998</v>
      </c>
      <c r="AC58">
        <v>20.585999999999999</v>
      </c>
      <c r="AD58">
        <v>20.466999999999999</v>
      </c>
      <c r="AE58">
        <v>23.024999999999999</v>
      </c>
      <c r="AF58">
        <v>22.353999999999999</v>
      </c>
      <c r="AG58">
        <v>20.873000000000001</v>
      </c>
      <c r="AH58">
        <v>18.713999999999999</v>
      </c>
      <c r="AI58">
        <v>17.503</v>
      </c>
      <c r="AJ58">
        <v>13.686</v>
      </c>
      <c r="AK58">
        <v>13.997999999999999</v>
      </c>
      <c r="AL58" t="e">
        <f t="shared" si="0"/>
        <v>#DIV/0!</v>
      </c>
      <c r="AM58" t="e">
        <f t="shared" si="1"/>
        <v>#DIV/0!</v>
      </c>
      <c r="AN58">
        <f t="shared" si="2"/>
        <v>19.526571428571426</v>
      </c>
      <c r="AO58">
        <f t="shared" si="3"/>
        <v>20.7805</v>
      </c>
      <c r="AP58">
        <v>2.1761111111111111</v>
      </c>
      <c r="AQ58">
        <v>1.1928999999999998</v>
      </c>
      <c r="AR58">
        <v>2.8500714285714293</v>
      </c>
      <c r="AS58">
        <v>2.7280000000000002</v>
      </c>
    </row>
    <row r="59" spans="1:45" x14ac:dyDescent="0.25">
      <c r="A59" t="s">
        <v>557</v>
      </c>
      <c r="B59" t="s">
        <v>626</v>
      </c>
      <c r="C59" t="s">
        <v>625</v>
      </c>
      <c r="D59" t="s">
        <v>433</v>
      </c>
      <c r="E59" t="s">
        <v>433</v>
      </c>
      <c r="F59" t="s">
        <v>433</v>
      </c>
      <c r="G59" t="s">
        <v>433</v>
      </c>
      <c r="H59" t="s">
        <v>433</v>
      </c>
      <c r="I59" t="s">
        <v>433</v>
      </c>
      <c r="J59" t="s">
        <v>433</v>
      </c>
      <c r="K59" t="s">
        <v>433</v>
      </c>
      <c r="L59" t="s">
        <v>433</v>
      </c>
      <c r="M59" t="s">
        <v>433</v>
      </c>
      <c r="N59" t="s">
        <v>433</v>
      </c>
      <c r="O59" t="s">
        <v>433</v>
      </c>
      <c r="P59" t="s">
        <v>433</v>
      </c>
      <c r="Q59" t="s">
        <v>433</v>
      </c>
      <c r="R59" t="s">
        <v>433</v>
      </c>
      <c r="S59" t="s">
        <v>433</v>
      </c>
      <c r="T59" t="s">
        <v>433</v>
      </c>
      <c r="U59">
        <v>27.847999999999999</v>
      </c>
      <c r="V59">
        <v>26.036999999999999</v>
      </c>
      <c r="W59">
        <v>23.742000000000001</v>
      </c>
      <c r="X59">
        <v>30.454999999999998</v>
      </c>
      <c r="Y59">
        <v>32.072000000000003</v>
      </c>
      <c r="Z59">
        <v>30.992999999999999</v>
      </c>
      <c r="AA59">
        <v>31.390999999999998</v>
      </c>
      <c r="AB59">
        <v>31.324000000000002</v>
      </c>
      <c r="AC59">
        <v>37.018999999999998</v>
      </c>
      <c r="AD59">
        <v>37.749000000000002</v>
      </c>
      <c r="AE59">
        <v>32.554000000000002</v>
      </c>
      <c r="AF59">
        <v>30.859000000000002</v>
      </c>
      <c r="AG59">
        <v>32.481999999999999</v>
      </c>
      <c r="AH59">
        <v>30.579000000000001</v>
      </c>
      <c r="AI59">
        <v>30.370999999999999</v>
      </c>
      <c r="AJ59">
        <v>31.13</v>
      </c>
      <c r="AK59">
        <v>29.92</v>
      </c>
      <c r="AL59" t="e">
        <f t="shared" si="0"/>
        <v>#DIV/0!</v>
      </c>
      <c r="AM59">
        <f t="shared" si="1"/>
        <v>25.875666666666664</v>
      </c>
      <c r="AN59">
        <f t="shared" si="2"/>
        <v>32.064142857142862</v>
      </c>
      <c r="AO59">
        <f t="shared" si="3"/>
        <v>32.944625000000002</v>
      </c>
      <c r="AP59">
        <v>-3.0684</v>
      </c>
      <c r="AQ59">
        <v>4.7932000000000006</v>
      </c>
      <c r="AR59">
        <v>2.7375000000000003</v>
      </c>
      <c r="AS59">
        <v>1.647875</v>
      </c>
    </row>
    <row r="60" spans="1:45" x14ac:dyDescent="0.25">
      <c r="A60" t="s">
        <v>556</v>
      </c>
      <c r="B60" t="s">
        <v>626</v>
      </c>
      <c r="C60" t="s">
        <v>625</v>
      </c>
      <c r="D60" t="s">
        <v>433</v>
      </c>
      <c r="E60" t="s">
        <v>433</v>
      </c>
      <c r="F60" t="s">
        <v>433</v>
      </c>
      <c r="G60" t="s">
        <v>433</v>
      </c>
      <c r="H60" t="s">
        <v>433</v>
      </c>
      <c r="I60" t="s">
        <v>433</v>
      </c>
      <c r="J60" t="s">
        <v>433</v>
      </c>
      <c r="K60" t="s">
        <v>433</v>
      </c>
      <c r="L60" t="s">
        <v>433</v>
      </c>
      <c r="M60" t="s">
        <v>433</v>
      </c>
      <c r="N60" t="s">
        <v>433</v>
      </c>
      <c r="O60" t="s">
        <v>433</v>
      </c>
      <c r="P60" t="s">
        <v>433</v>
      </c>
      <c r="Q60" t="s">
        <v>433</v>
      </c>
      <c r="R60" t="s">
        <v>433</v>
      </c>
      <c r="S60" t="s">
        <v>433</v>
      </c>
      <c r="T60" t="s">
        <v>433</v>
      </c>
      <c r="U60">
        <v>9.2959999999999994</v>
      </c>
      <c r="V60">
        <v>9.14</v>
      </c>
      <c r="W60">
        <v>9.6</v>
      </c>
      <c r="X60">
        <v>10.086</v>
      </c>
      <c r="Y60">
        <v>10.183999999999999</v>
      </c>
      <c r="Z60">
        <v>11.417999999999999</v>
      </c>
      <c r="AA60">
        <v>12.595000000000001</v>
      </c>
      <c r="AB60">
        <v>11.224</v>
      </c>
      <c r="AC60">
        <v>15.827999999999999</v>
      </c>
      <c r="AD60">
        <v>15.166</v>
      </c>
      <c r="AE60">
        <v>15.564</v>
      </c>
      <c r="AF60">
        <v>17.937999999999999</v>
      </c>
      <c r="AG60">
        <v>22.411000000000001</v>
      </c>
      <c r="AH60">
        <v>22.818000000000001</v>
      </c>
      <c r="AI60">
        <v>25.541</v>
      </c>
      <c r="AJ60">
        <v>28.172999999999998</v>
      </c>
      <c r="AK60">
        <v>28.018000000000001</v>
      </c>
      <c r="AL60" t="e">
        <f t="shared" si="0"/>
        <v>#DIV/0!</v>
      </c>
      <c r="AM60">
        <f t="shared" si="1"/>
        <v>9.3453333333333344</v>
      </c>
      <c r="AN60">
        <f t="shared" si="2"/>
        <v>17.640285714285714</v>
      </c>
      <c r="AO60">
        <f t="shared" si="3"/>
        <v>12.758125</v>
      </c>
      <c r="AP60">
        <v>0.43309999999999976</v>
      </c>
      <c r="AQ60">
        <v>0.36859999999999993</v>
      </c>
      <c r="AR60">
        <v>1.0642142857142858</v>
      </c>
      <c r="AS60">
        <v>0.47662499999999997</v>
      </c>
    </row>
    <row r="61" spans="1:45" x14ac:dyDescent="0.25">
      <c r="A61" t="s">
        <v>555</v>
      </c>
      <c r="B61" t="s">
        <v>626</v>
      </c>
      <c r="C61" t="s">
        <v>625</v>
      </c>
      <c r="D61" t="s">
        <v>433</v>
      </c>
      <c r="E61" t="s">
        <v>433</v>
      </c>
      <c r="F61" t="s">
        <v>433</v>
      </c>
      <c r="G61" t="s">
        <v>433</v>
      </c>
      <c r="H61" t="s">
        <v>433</v>
      </c>
      <c r="I61" t="s">
        <v>433</v>
      </c>
      <c r="J61" t="s">
        <v>433</v>
      </c>
      <c r="K61" t="s">
        <v>433</v>
      </c>
      <c r="L61" t="s">
        <v>433</v>
      </c>
      <c r="M61" t="s">
        <v>433</v>
      </c>
      <c r="N61" t="s">
        <v>433</v>
      </c>
      <c r="O61" t="s">
        <v>433</v>
      </c>
      <c r="P61" t="s">
        <v>433</v>
      </c>
      <c r="Q61" t="s">
        <v>433</v>
      </c>
      <c r="R61" t="s">
        <v>433</v>
      </c>
      <c r="S61" t="s">
        <v>433</v>
      </c>
      <c r="T61" t="s">
        <v>433</v>
      </c>
      <c r="U61" t="s">
        <v>433</v>
      </c>
      <c r="V61" t="s">
        <v>433</v>
      </c>
      <c r="W61" t="s">
        <v>433</v>
      </c>
      <c r="X61">
        <v>23.548999999999999</v>
      </c>
      <c r="Y61">
        <v>26.71</v>
      </c>
      <c r="Z61">
        <v>28.568000000000001</v>
      </c>
      <c r="AA61">
        <v>28.175999999999998</v>
      </c>
      <c r="AB61">
        <v>27.22</v>
      </c>
      <c r="AC61">
        <v>25.158999999999999</v>
      </c>
      <c r="AD61">
        <v>25.994</v>
      </c>
      <c r="AE61">
        <v>26.053000000000001</v>
      </c>
      <c r="AF61">
        <v>28.141999999999999</v>
      </c>
      <c r="AG61">
        <v>28.895</v>
      </c>
      <c r="AH61">
        <v>26.975000000000001</v>
      </c>
      <c r="AI61">
        <v>25.891999999999999</v>
      </c>
      <c r="AJ61">
        <v>26.684000000000001</v>
      </c>
      <c r="AK61">
        <v>30.55</v>
      </c>
      <c r="AL61" t="e">
        <f t="shared" si="0"/>
        <v>#DIV/0!</v>
      </c>
      <c r="AM61" t="e">
        <f t="shared" si="1"/>
        <v>#DIV/0!</v>
      </c>
      <c r="AN61">
        <f t="shared" si="2"/>
        <v>27.040500000000005</v>
      </c>
      <c r="AO61">
        <f t="shared" si="3"/>
        <v>26.428625</v>
      </c>
      <c r="AP61">
        <v>2.5110000000000001</v>
      </c>
      <c r="AQ61">
        <v>2.7563999999999997</v>
      </c>
      <c r="AR61">
        <v>4.1498571428571429</v>
      </c>
      <c r="AS61">
        <v>5.2262500000000003</v>
      </c>
    </row>
    <row r="62" spans="1:45" x14ac:dyDescent="0.25">
      <c r="A62" t="s">
        <v>554</v>
      </c>
      <c r="B62" t="s">
        <v>626</v>
      </c>
      <c r="C62" t="s">
        <v>625</v>
      </c>
      <c r="D62" t="s">
        <v>433</v>
      </c>
      <c r="E62" t="s">
        <v>433</v>
      </c>
      <c r="F62" t="s">
        <v>433</v>
      </c>
      <c r="G62" t="s">
        <v>433</v>
      </c>
      <c r="H62" t="s">
        <v>433</v>
      </c>
      <c r="I62" t="s">
        <v>433</v>
      </c>
      <c r="J62" t="s">
        <v>433</v>
      </c>
      <c r="K62" t="s">
        <v>433</v>
      </c>
      <c r="L62" t="s">
        <v>433</v>
      </c>
      <c r="M62" t="s">
        <v>433</v>
      </c>
      <c r="N62" t="s">
        <v>433</v>
      </c>
      <c r="O62">
        <v>14.927</v>
      </c>
      <c r="P62">
        <v>15.747999999999999</v>
      </c>
      <c r="Q62">
        <v>17.597000000000001</v>
      </c>
      <c r="R62">
        <v>17.047000000000001</v>
      </c>
      <c r="S62">
        <v>17.167000000000002</v>
      </c>
      <c r="T62">
        <v>16.024000000000001</v>
      </c>
      <c r="U62">
        <v>15.313000000000001</v>
      </c>
      <c r="V62">
        <v>17.399000000000001</v>
      </c>
      <c r="W62">
        <v>17.274999999999999</v>
      </c>
      <c r="X62">
        <v>17.821999999999999</v>
      </c>
      <c r="Y62">
        <v>17.908999999999999</v>
      </c>
      <c r="Z62">
        <v>18.256</v>
      </c>
      <c r="AA62">
        <v>19.146999999999998</v>
      </c>
      <c r="AB62">
        <v>19.166</v>
      </c>
      <c r="AC62">
        <v>17.521999999999998</v>
      </c>
      <c r="AD62">
        <v>15.944000000000001</v>
      </c>
      <c r="AE62">
        <v>15.364000000000001</v>
      </c>
      <c r="AF62">
        <v>18.686</v>
      </c>
      <c r="AG62">
        <v>17.445</v>
      </c>
      <c r="AH62">
        <v>17.832999999999998</v>
      </c>
      <c r="AI62">
        <v>20.027000000000001</v>
      </c>
      <c r="AJ62">
        <v>19.300999999999998</v>
      </c>
      <c r="AK62">
        <v>21.041</v>
      </c>
      <c r="AL62" t="e">
        <f t="shared" si="0"/>
        <v>#DIV/0!</v>
      </c>
      <c r="AM62">
        <f t="shared" si="1"/>
        <v>16.49966666666667</v>
      </c>
      <c r="AN62">
        <f t="shared" si="2"/>
        <v>18.24735714285714</v>
      </c>
      <c r="AO62">
        <f t="shared" si="3"/>
        <v>17.641249999999996</v>
      </c>
      <c r="AP62">
        <v>7.4441000000000015</v>
      </c>
      <c r="AQ62">
        <v>3.6362000000000001</v>
      </c>
      <c r="AR62">
        <v>4.169428571428571</v>
      </c>
      <c r="AS62">
        <v>5.3153749999999995</v>
      </c>
    </row>
    <row r="63" spans="1:45" x14ac:dyDescent="0.25">
      <c r="A63" t="s">
        <v>553</v>
      </c>
      <c r="B63" t="s">
        <v>626</v>
      </c>
      <c r="C63" t="s">
        <v>625</v>
      </c>
      <c r="D63" t="s">
        <v>433</v>
      </c>
      <c r="E63" t="s">
        <v>433</v>
      </c>
      <c r="F63" t="s">
        <v>433</v>
      </c>
      <c r="G63" t="s">
        <v>433</v>
      </c>
      <c r="H63" t="s">
        <v>433</v>
      </c>
      <c r="I63" t="s">
        <v>433</v>
      </c>
      <c r="J63" t="s">
        <v>433</v>
      </c>
      <c r="K63" t="s">
        <v>433</v>
      </c>
      <c r="L63" t="s">
        <v>433</v>
      </c>
      <c r="M63" t="s">
        <v>433</v>
      </c>
      <c r="N63" t="s">
        <v>433</v>
      </c>
      <c r="O63" t="s">
        <v>433</v>
      </c>
      <c r="P63" t="s">
        <v>433</v>
      </c>
      <c r="Q63" t="s">
        <v>433</v>
      </c>
      <c r="R63" t="s">
        <v>433</v>
      </c>
      <c r="S63">
        <v>47.091999999999999</v>
      </c>
      <c r="T63">
        <v>46.192999999999998</v>
      </c>
      <c r="U63">
        <v>48.280999999999999</v>
      </c>
      <c r="V63">
        <v>46.771999999999998</v>
      </c>
      <c r="W63">
        <v>46.076000000000001</v>
      </c>
      <c r="X63">
        <v>48.345999999999997</v>
      </c>
      <c r="Y63">
        <v>46.948</v>
      </c>
      <c r="Z63">
        <v>50.628</v>
      </c>
      <c r="AA63">
        <v>48.927999999999997</v>
      </c>
      <c r="AB63">
        <v>48.48</v>
      </c>
      <c r="AC63">
        <v>49.341000000000001</v>
      </c>
      <c r="AD63">
        <v>51.384999999999998</v>
      </c>
      <c r="AE63">
        <v>49.734999999999999</v>
      </c>
      <c r="AF63">
        <v>48.5</v>
      </c>
      <c r="AG63">
        <v>50.369</v>
      </c>
      <c r="AH63">
        <v>49.75</v>
      </c>
      <c r="AI63">
        <v>49.68</v>
      </c>
      <c r="AJ63">
        <v>48.728000000000002</v>
      </c>
      <c r="AK63">
        <v>49.715000000000003</v>
      </c>
      <c r="AL63" t="e">
        <f t="shared" si="0"/>
        <v>#DIV/0!</v>
      </c>
      <c r="AM63">
        <f t="shared" si="1"/>
        <v>46.882799999999996</v>
      </c>
      <c r="AN63">
        <f t="shared" si="2"/>
        <v>49.323785714285705</v>
      </c>
      <c r="AO63">
        <f t="shared" si="3"/>
        <v>49.223875</v>
      </c>
      <c r="AP63">
        <v>1.5308000000000002</v>
      </c>
      <c r="AQ63">
        <v>-0.26889999999999997</v>
      </c>
      <c r="AR63">
        <v>1.9098571428571425</v>
      </c>
      <c r="AS63">
        <v>3.7208749999999999</v>
      </c>
    </row>
    <row r="64" spans="1:45" x14ac:dyDescent="0.25">
      <c r="A64" t="s">
        <v>552</v>
      </c>
      <c r="B64" t="s">
        <v>626</v>
      </c>
      <c r="C64" t="s">
        <v>625</v>
      </c>
      <c r="D64">
        <v>33.789000000000001</v>
      </c>
      <c r="E64">
        <v>35.130000000000003</v>
      </c>
      <c r="F64">
        <v>35.811999999999998</v>
      </c>
      <c r="G64">
        <v>37.438000000000002</v>
      </c>
      <c r="H64">
        <v>34.348999999999997</v>
      </c>
      <c r="I64">
        <v>36.619</v>
      </c>
      <c r="J64">
        <v>38.972999999999999</v>
      </c>
      <c r="K64">
        <v>36.078000000000003</v>
      </c>
      <c r="L64">
        <v>40.911000000000001</v>
      </c>
      <c r="M64">
        <v>42.35</v>
      </c>
      <c r="N64">
        <v>42.027000000000001</v>
      </c>
      <c r="O64">
        <v>42.3</v>
      </c>
      <c r="P64">
        <v>44.009</v>
      </c>
      <c r="Q64">
        <v>44.317999999999998</v>
      </c>
      <c r="R64">
        <v>44.162999999999997</v>
      </c>
      <c r="S64">
        <v>43.552999999999997</v>
      </c>
      <c r="T64">
        <v>43.042999999999999</v>
      </c>
      <c r="U64">
        <v>41.536000000000001</v>
      </c>
      <c r="V64">
        <v>40.643999999999998</v>
      </c>
      <c r="W64">
        <v>41.43</v>
      </c>
      <c r="X64">
        <v>41.186999999999998</v>
      </c>
      <c r="Y64">
        <v>41.783999999999999</v>
      </c>
      <c r="Z64">
        <v>43.292999999999999</v>
      </c>
      <c r="AA64">
        <v>44.600999999999999</v>
      </c>
      <c r="AB64">
        <v>42.837000000000003</v>
      </c>
      <c r="AC64">
        <v>41.338999999999999</v>
      </c>
      <c r="AD64">
        <v>40.994999999999997</v>
      </c>
      <c r="AE64">
        <v>40.72</v>
      </c>
      <c r="AF64">
        <v>55.442</v>
      </c>
      <c r="AG64">
        <v>48.624000000000002</v>
      </c>
      <c r="AH64">
        <v>49.286999999999999</v>
      </c>
      <c r="AI64">
        <v>45.715000000000003</v>
      </c>
      <c r="AJ64">
        <v>45.45</v>
      </c>
      <c r="AK64">
        <v>44.201999999999998</v>
      </c>
      <c r="AL64">
        <f t="shared" si="0"/>
        <v>37.1449</v>
      </c>
      <c r="AM64">
        <f t="shared" si="1"/>
        <v>42.702300000000001</v>
      </c>
      <c r="AN64">
        <f t="shared" si="2"/>
        <v>44.676857142857145</v>
      </c>
      <c r="AO64">
        <f t="shared" si="3"/>
        <v>42.094499999999996</v>
      </c>
      <c r="AP64">
        <v>3.3883999999999994</v>
      </c>
      <c r="AQ64">
        <v>2.2908999999999997</v>
      </c>
      <c r="AR64">
        <v>2.8232857142857144</v>
      </c>
      <c r="AS64">
        <v>4.9817499999999999</v>
      </c>
    </row>
    <row r="65" spans="1:45" x14ac:dyDescent="0.25">
      <c r="A65" t="s">
        <v>551</v>
      </c>
      <c r="B65" t="s">
        <v>626</v>
      </c>
      <c r="C65" t="s">
        <v>625</v>
      </c>
      <c r="D65" t="s">
        <v>433</v>
      </c>
      <c r="E65" t="s">
        <v>433</v>
      </c>
      <c r="F65" t="s">
        <v>433</v>
      </c>
      <c r="G65" t="s">
        <v>433</v>
      </c>
      <c r="H65" t="s">
        <v>433</v>
      </c>
      <c r="I65" t="s">
        <v>433</v>
      </c>
      <c r="J65" t="s">
        <v>433</v>
      </c>
      <c r="K65" t="s">
        <v>433</v>
      </c>
      <c r="L65">
        <v>17.308</v>
      </c>
      <c r="M65">
        <v>17.858000000000001</v>
      </c>
      <c r="N65">
        <v>17.954999999999998</v>
      </c>
      <c r="O65">
        <v>18.966999999999999</v>
      </c>
      <c r="P65">
        <v>24.195</v>
      </c>
      <c r="Q65">
        <v>24.370999999999999</v>
      </c>
      <c r="R65">
        <v>24.704999999999998</v>
      </c>
      <c r="S65">
        <v>23.638000000000002</v>
      </c>
      <c r="T65">
        <v>22.907</v>
      </c>
      <c r="U65">
        <v>23.759</v>
      </c>
      <c r="V65">
        <v>24.594000000000001</v>
      </c>
      <c r="W65">
        <v>24.292000000000002</v>
      </c>
      <c r="X65">
        <v>24.661999999999999</v>
      </c>
      <c r="Y65">
        <v>26.762</v>
      </c>
      <c r="Z65">
        <v>27.481000000000002</v>
      </c>
      <c r="AA65">
        <v>28.521000000000001</v>
      </c>
      <c r="AB65">
        <v>27.173999999999999</v>
      </c>
      <c r="AC65">
        <v>26.234999999999999</v>
      </c>
      <c r="AD65">
        <v>26.504999999999999</v>
      </c>
      <c r="AE65">
        <v>26.369</v>
      </c>
      <c r="AF65">
        <v>29.669</v>
      </c>
      <c r="AG65">
        <v>28.268999999999998</v>
      </c>
      <c r="AH65">
        <v>27.222999999999999</v>
      </c>
      <c r="AI65">
        <v>27.204000000000001</v>
      </c>
      <c r="AJ65">
        <v>27.202999999999999</v>
      </c>
      <c r="AK65">
        <v>27.006</v>
      </c>
      <c r="AL65">
        <f t="shared" si="0"/>
        <v>17.582999999999998</v>
      </c>
      <c r="AM65">
        <f t="shared" si="1"/>
        <v>22.938300000000002</v>
      </c>
      <c r="AN65">
        <f t="shared" si="2"/>
        <v>27.163071428571431</v>
      </c>
      <c r="AO65">
        <f t="shared" si="3"/>
        <v>26.713624999999997</v>
      </c>
      <c r="AP65">
        <v>5.5444000000000004</v>
      </c>
      <c r="AQ65">
        <v>5.7303999999999995</v>
      </c>
      <c r="AR65">
        <v>7.0155714285714286</v>
      </c>
      <c r="AS65">
        <v>7.1211249999999993</v>
      </c>
    </row>
    <row r="66" spans="1:45" x14ac:dyDescent="0.25">
      <c r="A66" t="s">
        <v>550</v>
      </c>
      <c r="B66" t="s">
        <v>626</v>
      </c>
      <c r="C66" t="s">
        <v>625</v>
      </c>
      <c r="D66" t="s">
        <v>433</v>
      </c>
      <c r="E66" t="s">
        <v>433</v>
      </c>
      <c r="F66" t="s">
        <v>433</v>
      </c>
      <c r="G66" t="s">
        <v>433</v>
      </c>
      <c r="H66" t="s">
        <v>433</v>
      </c>
      <c r="I66" t="s">
        <v>433</v>
      </c>
      <c r="J66" t="s">
        <v>433</v>
      </c>
      <c r="K66" t="s">
        <v>433</v>
      </c>
      <c r="L66" t="s">
        <v>433</v>
      </c>
      <c r="M66" t="s">
        <v>433</v>
      </c>
      <c r="N66" t="s">
        <v>433</v>
      </c>
      <c r="O66" t="s">
        <v>433</v>
      </c>
      <c r="P66" t="s">
        <v>433</v>
      </c>
      <c r="Q66">
        <v>15.657</v>
      </c>
      <c r="R66">
        <v>15.023999999999999</v>
      </c>
      <c r="S66">
        <v>13.228</v>
      </c>
      <c r="T66">
        <v>12.784000000000001</v>
      </c>
      <c r="U66">
        <v>16.940999999999999</v>
      </c>
      <c r="V66">
        <v>16.751000000000001</v>
      </c>
      <c r="W66">
        <v>16.818999999999999</v>
      </c>
      <c r="X66">
        <v>15.303000000000001</v>
      </c>
      <c r="Y66">
        <v>19.509</v>
      </c>
      <c r="Z66">
        <v>16.931000000000001</v>
      </c>
      <c r="AA66">
        <v>18.175000000000001</v>
      </c>
      <c r="AB66">
        <v>17.832999999999998</v>
      </c>
      <c r="AC66">
        <v>17.436</v>
      </c>
      <c r="AD66">
        <v>18.495000000000001</v>
      </c>
      <c r="AE66">
        <v>18.728999999999999</v>
      </c>
      <c r="AF66">
        <v>19.393999999999998</v>
      </c>
      <c r="AG66">
        <v>17.026</v>
      </c>
      <c r="AH66">
        <v>16.885999999999999</v>
      </c>
      <c r="AI66">
        <v>17.658000000000001</v>
      </c>
      <c r="AJ66">
        <v>18.835999999999999</v>
      </c>
      <c r="AK66">
        <v>19.135000000000002</v>
      </c>
      <c r="AL66" t="e">
        <f t="shared" ref="AL66:AL129" si="4">AVERAGE(D66:M66)</f>
        <v>#DIV/0!</v>
      </c>
      <c r="AM66">
        <f t="shared" ref="AM66:AM129" si="5">AVERAGE(N66:W66)</f>
        <v>15.314857142857145</v>
      </c>
      <c r="AN66">
        <f t="shared" ref="AN66:AN129" si="6">AVERAGE(X66:AK66)</f>
        <v>17.953285714285716</v>
      </c>
      <c r="AO66">
        <f t="shared" ref="AO66:AO129" si="7">AVERAGE(X66:AE66)</f>
        <v>17.801375</v>
      </c>
      <c r="AP66">
        <v>5.74</v>
      </c>
      <c r="AQ66">
        <v>4.458899999999999</v>
      </c>
      <c r="AR66">
        <v>5.4837142857142851</v>
      </c>
      <c r="AS66">
        <v>5.0588749999999996</v>
      </c>
    </row>
    <row r="67" spans="1:45" x14ac:dyDescent="0.25">
      <c r="A67" t="s">
        <v>548</v>
      </c>
      <c r="B67" t="s">
        <v>626</v>
      </c>
      <c r="C67" t="s">
        <v>625</v>
      </c>
      <c r="D67">
        <v>46.953000000000003</v>
      </c>
      <c r="E67">
        <v>48.494999999999997</v>
      </c>
      <c r="F67">
        <v>51.322000000000003</v>
      </c>
      <c r="G67">
        <v>51.573</v>
      </c>
      <c r="H67">
        <v>50.433</v>
      </c>
      <c r="I67">
        <v>56.875</v>
      </c>
      <c r="J67">
        <v>55.210999999999999</v>
      </c>
      <c r="K67">
        <v>51.198999999999998</v>
      </c>
      <c r="L67">
        <v>48.478999999999999</v>
      </c>
      <c r="M67">
        <v>42.898000000000003</v>
      </c>
      <c r="N67">
        <v>43.73</v>
      </c>
      <c r="O67">
        <v>45.231999999999999</v>
      </c>
      <c r="P67">
        <v>45.947000000000003</v>
      </c>
      <c r="Q67">
        <v>43.76</v>
      </c>
      <c r="R67">
        <v>43.408999999999999</v>
      </c>
      <c r="S67">
        <v>39.536999999999999</v>
      </c>
      <c r="T67">
        <v>38.817</v>
      </c>
      <c r="U67">
        <v>38.563000000000002</v>
      </c>
      <c r="V67">
        <v>34.779000000000003</v>
      </c>
      <c r="W67">
        <v>34.042000000000002</v>
      </c>
      <c r="X67">
        <v>31.062999999999999</v>
      </c>
      <c r="Y67">
        <v>32.698999999999998</v>
      </c>
      <c r="Z67">
        <v>33.216999999999999</v>
      </c>
      <c r="AA67">
        <v>33.14</v>
      </c>
      <c r="AB67">
        <v>33.253</v>
      </c>
      <c r="AC67">
        <v>33.503999999999998</v>
      </c>
      <c r="AD67">
        <v>34.073999999999998</v>
      </c>
      <c r="AE67">
        <v>35.972999999999999</v>
      </c>
      <c r="AF67">
        <v>42.026000000000003</v>
      </c>
      <c r="AG67">
        <v>47.591999999999999</v>
      </c>
      <c r="AH67">
        <v>66.061000000000007</v>
      </c>
      <c r="AI67">
        <v>46.133000000000003</v>
      </c>
      <c r="AJ67">
        <v>42.247</v>
      </c>
      <c r="AK67">
        <v>40.5</v>
      </c>
      <c r="AL67">
        <f t="shared" si="4"/>
        <v>50.343800000000002</v>
      </c>
      <c r="AM67">
        <f t="shared" si="5"/>
        <v>40.78159999999999</v>
      </c>
      <c r="AN67">
        <f t="shared" si="6"/>
        <v>39.391571428571424</v>
      </c>
      <c r="AO67">
        <f t="shared" si="7"/>
        <v>33.365375</v>
      </c>
      <c r="AP67">
        <v>2.4004000000000003</v>
      </c>
      <c r="AQ67">
        <v>6.9344999999999999</v>
      </c>
      <c r="AR67">
        <v>2.687214285714286</v>
      </c>
      <c r="AS67">
        <v>5.5303750000000003</v>
      </c>
    </row>
    <row r="68" spans="1:45" x14ac:dyDescent="0.25">
      <c r="A68" t="s">
        <v>547</v>
      </c>
      <c r="B68" t="s">
        <v>626</v>
      </c>
      <c r="C68" t="s">
        <v>625</v>
      </c>
      <c r="D68" t="s">
        <v>433</v>
      </c>
      <c r="E68" t="s">
        <v>433</v>
      </c>
      <c r="F68" t="s">
        <v>433</v>
      </c>
      <c r="G68" t="s">
        <v>433</v>
      </c>
      <c r="H68" t="s">
        <v>433</v>
      </c>
      <c r="I68" t="s">
        <v>433</v>
      </c>
      <c r="J68" t="s">
        <v>433</v>
      </c>
      <c r="K68" t="s">
        <v>433</v>
      </c>
      <c r="L68" t="s">
        <v>433</v>
      </c>
      <c r="M68" t="s">
        <v>433</v>
      </c>
      <c r="N68">
        <v>20.283999999999999</v>
      </c>
      <c r="O68">
        <v>17.622</v>
      </c>
      <c r="P68">
        <v>18.183</v>
      </c>
      <c r="Q68">
        <v>33.01</v>
      </c>
      <c r="R68">
        <v>27.754000000000001</v>
      </c>
      <c r="S68">
        <v>25.582999999999998</v>
      </c>
      <c r="T68">
        <v>21.733000000000001</v>
      </c>
      <c r="U68">
        <v>21.66</v>
      </c>
      <c r="V68">
        <v>20.832000000000001</v>
      </c>
      <c r="W68">
        <v>19.64</v>
      </c>
      <c r="X68">
        <v>16.670999999999999</v>
      </c>
      <c r="Y68">
        <v>17.030999999999999</v>
      </c>
      <c r="Z68">
        <v>20.151</v>
      </c>
      <c r="AA68">
        <v>20.007999999999999</v>
      </c>
      <c r="AB68">
        <v>18.800999999999998</v>
      </c>
      <c r="AC68">
        <v>22.838999999999999</v>
      </c>
      <c r="AD68">
        <v>23.814</v>
      </c>
      <c r="AE68">
        <v>19.716999999999999</v>
      </c>
      <c r="AF68">
        <v>22.132000000000001</v>
      </c>
      <c r="AG68">
        <v>20.585999999999999</v>
      </c>
      <c r="AH68">
        <v>19.128</v>
      </c>
      <c r="AI68">
        <v>18.93</v>
      </c>
      <c r="AJ68">
        <v>14.536</v>
      </c>
      <c r="AK68">
        <v>15.021000000000001</v>
      </c>
      <c r="AL68" t="e">
        <f t="shared" si="4"/>
        <v>#DIV/0!</v>
      </c>
      <c r="AM68">
        <f t="shared" si="5"/>
        <v>22.630099999999999</v>
      </c>
      <c r="AN68">
        <f t="shared" si="6"/>
        <v>19.240357142857142</v>
      </c>
      <c r="AO68">
        <f t="shared" si="7"/>
        <v>19.878999999999998</v>
      </c>
      <c r="AP68">
        <v>0.57910000000000017</v>
      </c>
      <c r="AQ68">
        <v>5.2341999999999995</v>
      </c>
      <c r="AR68">
        <v>3.7617142857142851</v>
      </c>
      <c r="AS68">
        <v>5.952375</v>
      </c>
    </row>
    <row r="69" spans="1:45" x14ac:dyDescent="0.25">
      <c r="A69" t="s">
        <v>546</v>
      </c>
      <c r="B69" t="s">
        <v>626</v>
      </c>
      <c r="C69" t="s">
        <v>625</v>
      </c>
      <c r="D69" t="s">
        <v>433</v>
      </c>
      <c r="E69" t="s">
        <v>433</v>
      </c>
      <c r="F69" t="s">
        <v>433</v>
      </c>
      <c r="G69" t="s">
        <v>433</v>
      </c>
      <c r="H69" t="s">
        <v>433</v>
      </c>
      <c r="I69" t="s">
        <v>433</v>
      </c>
      <c r="J69" t="s">
        <v>433</v>
      </c>
      <c r="K69" t="s">
        <v>433</v>
      </c>
      <c r="L69" t="s">
        <v>433</v>
      </c>
      <c r="M69" t="s">
        <v>433</v>
      </c>
      <c r="N69" t="s">
        <v>433</v>
      </c>
      <c r="O69" t="s">
        <v>433</v>
      </c>
      <c r="P69" t="s">
        <v>433</v>
      </c>
      <c r="Q69" t="s">
        <v>433</v>
      </c>
      <c r="R69" t="s">
        <v>433</v>
      </c>
      <c r="S69" t="s">
        <v>433</v>
      </c>
      <c r="T69" t="s">
        <v>433</v>
      </c>
      <c r="U69" t="s">
        <v>433</v>
      </c>
      <c r="V69" t="s">
        <v>433</v>
      </c>
      <c r="W69" t="s">
        <v>433</v>
      </c>
      <c r="X69">
        <v>48.414000000000001</v>
      </c>
      <c r="Y69">
        <v>50.558999999999997</v>
      </c>
      <c r="Z69">
        <v>51.805999999999997</v>
      </c>
      <c r="AA69">
        <v>50.667000000000002</v>
      </c>
      <c r="AB69">
        <v>47.673999999999999</v>
      </c>
      <c r="AC69">
        <v>46.481000000000002</v>
      </c>
      <c r="AD69">
        <v>45.113999999999997</v>
      </c>
      <c r="AE69">
        <v>43.256</v>
      </c>
      <c r="AF69">
        <v>42.857999999999997</v>
      </c>
      <c r="AG69">
        <v>42.734000000000002</v>
      </c>
      <c r="AH69">
        <v>41.942</v>
      </c>
      <c r="AI69">
        <v>41.753</v>
      </c>
      <c r="AJ69">
        <v>41.643000000000001</v>
      </c>
      <c r="AK69">
        <v>41.22</v>
      </c>
      <c r="AL69" t="e">
        <f t="shared" si="4"/>
        <v>#DIV/0!</v>
      </c>
      <c r="AM69" t="e">
        <f t="shared" si="5"/>
        <v>#DIV/0!</v>
      </c>
      <c r="AN69">
        <f t="shared" si="6"/>
        <v>45.43721428571429</v>
      </c>
      <c r="AO69">
        <f t="shared" si="7"/>
        <v>47.996375</v>
      </c>
      <c r="AP69">
        <v>3.4985999999999997</v>
      </c>
      <c r="AQ69">
        <v>5.6503999999999994</v>
      </c>
      <c r="AR69">
        <v>3.7914285714285718</v>
      </c>
      <c r="AS69">
        <v>3.9361250000000001</v>
      </c>
    </row>
    <row r="70" spans="1:45" x14ac:dyDescent="0.25">
      <c r="A70" t="s">
        <v>545</v>
      </c>
      <c r="B70" t="s">
        <v>626</v>
      </c>
      <c r="C70" t="s">
        <v>625</v>
      </c>
      <c r="D70" t="s">
        <v>433</v>
      </c>
      <c r="E70" t="s">
        <v>433</v>
      </c>
      <c r="F70" t="s">
        <v>433</v>
      </c>
      <c r="G70" t="s">
        <v>433</v>
      </c>
      <c r="H70" t="s">
        <v>433</v>
      </c>
      <c r="I70" t="s">
        <v>433</v>
      </c>
      <c r="J70" t="s">
        <v>433</v>
      </c>
      <c r="K70" t="s">
        <v>433</v>
      </c>
      <c r="L70">
        <v>41.220999999999997</v>
      </c>
      <c r="M70">
        <v>42.212000000000003</v>
      </c>
      <c r="N70">
        <v>43.951000000000001</v>
      </c>
      <c r="O70">
        <v>47.222999999999999</v>
      </c>
      <c r="P70">
        <v>48.470999999999997</v>
      </c>
      <c r="Q70">
        <v>49.313000000000002</v>
      </c>
      <c r="R70">
        <v>47.002000000000002</v>
      </c>
      <c r="S70">
        <v>47.073</v>
      </c>
      <c r="T70">
        <v>51.023000000000003</v>
      </c>
      <c r="U70">
        <v>49.783999999999999</v>
      </c>
      <c r="V70">
        <v>48.11</v>
      </c>
      <c r="W70">
        <v>47.348999999999997</v>
      </c>
      <c r="X70">
        <v>45.48</v>
      </c>
      <c r="Y70">
        <v>47.499000000000002</v>
      </c>
      <c r="Z70">
        <v>46.767000000000003</v>
      </c>
      <c r="AA70">
        <v>47.223999999999997</v>
      </c>
      <c r="AB70">
        <v>46.817</v>
      </c>
      <c r="AC70">
        <v>47.122</v>
      </c>
      <c r="AD70">
        <v>47.607999999999997</v>
      </c>
      <c r="AE70">
        <v>46.768999999999998</v>
      </c>
      <c r="AF70">
        <v>47.807000000000002</v>
      </c>
      <c r="AG70">
        <v>51.133000000000003</v>
      </c>
      <c r="AH70">
        <v>49.853000000000002</v>
      </c>
      <c r="AI70">
        <v>49.116</v>
      </c>
      <c r="AJ70">
        <v>50.79</v>
      </c>
      <c r="AK70">
        <v>50.793999999999997</v>
      </c>
      <c r="AL70">
        <f t="shared" si="4"/>
        <v>41.716499999999996</v>
      </c>
      <c r="AM70">
        <f t="shared" si="5"/>
        <v>47.929900000000004</v>
      </c>
      <c r="AN70">
        <f t="shared" si="6"/>
        <v>48.198499999999989</v>
      </c>
      <c r="AO70">
        <f t="shared" si="7"/>
        <v>46.91075</v>
      </c>
      <c r="AP70">
        <v>2.0607999999999995</v>
      </c>
      <c r="AQ70">
        <v>1.4283000000000001</v>
      </c>
      <c r="AR70">
        <v>0.22728571428571434</v>
      </c>
      <c r="AS70">
        <v>1.4853750000000001</v>
      </c>
    </row>
    <row r="71" spans="1:45" x14ac:dyDescent="0.25">
      <c r="A71" t="s">
        <v>544</v>
      </c>
      <c r="B71" t="s">
        <v>626</v>
      </c>
      <c r="C71" t="s">
        <v>625</v>
      </c>
      <c r="D71" t="s">
        <v>433</v>
      </c>
      <c r="E71" t="s">
        <v>433</v>
      </c>
      <c r="F71" t="s">
        <v>433</v>
      </c>
      <c r="G71" t="s">
        <v>433</v>
      </c>
      <c r="H71" t="s">
        <v>433</v>
      </c>
      <c r="I71" t="s">
        <v>433</v>
      </c>
      <c r="J71" t="s">
        <v>433</v>
      </c>
      <c r="K71" t="s">
        <v>433</v>
      </c>
      <c r="L71" t="s">
        <v>433</v>
      </c>
      <c r="M71" t="s">
        <v>433</v>
      </c>
      <c r="N71">
        <v>23.18</v>
      </c>
      <c r="O71">
        <v>20.414000000000001</v>
      </c>
      <c r="P71">
        <v>18.692</v>
      </c>
      <c r="Q71">
        <v>20.14</v>
      </c>
      <c r="R71">
        <v>20.419</v>
      </c>
      <c r="S71">
        <v>22.628</v>
      </c>
      <c r="T71">
        <v>28.071999999999999</v>
      </c>
      <c r="U71">
        <v>28.367000000000001</v>
      </c>
      <c r="V71">
        <v>28.603000000000002</v>
      </c>
      <c r="W71">
        <v>28.675999999999998</v>
      </c>
      <c r="X71">
        <v>26.378</v>
      </c>
      <c r="Y71">
        <v>28.571000000000002</v>
      </c>
      <c r="Z71">
        <v>30.856999999999999</v>
      </c>
      <c r="AA71">
        <v>31.908000000000001</v>
      </c>
      <c r="AB71">
        <v>31.491</v>
      </c>
      <c r="AC71">
        <v>29.329000000000001</v>
      </c>
      <c r="AD71">
        <v>30.936</v>
      </c>
      <c r="AE71">
        <v>31.36</v>
      </c>
      <c r="AF71">
        <v>34.798999999999999</v>
      </c>
      <c r="AG71">
        <v>38.646999999999998</v>
      </c>
      <c r="AH71">
        <v>33.14</v>
      </c>
      <c r="AI71">
        <v>31.962</v>
      </c>
      <c r="AJ71">
        <v>29.79</v>
      </c>
      <c r="AK71">
        <v>27.081</v>
      </c>
      <c r="AL71" t="e">
        <f t="shared" si="4"/>
        <v>#DIV/0!</v>
      </c>
      <c r="AM71">
        <f t="shared" si="5"/>
        <v>23.919099999999997</v>
      </c>
      <c r="AN71">
        <f t="shared" si="6"/>
        <v>31.160642857142854</v>
      </c>
      <c r="AO71">
        <f t="shared" si="7"/>
        <v>30.103749999999998</v>
      </c>
      <c r="AP71">
        <v>2.3068999999999997</v>
      </c>
      <c r="AQ71">
        <v>1.2981</v>
      </c>
      <c r="AR71">
        <v>0.59821428571428559</v>
      </c>
      <c r="AS71">
        <v>1.615375</v>
      </c>
    </row>
    <row r="72" spans="1:45" x14ac:dyDescent="0.25">
      <c r="A72" t="s">
        <v>543</v>
      </c>
      <c r="B72" t="s">
        <v>626</v>
      </c>
      <c r="C72" t="s">
        <v>625</v>
      </c>
      <c r="D72">
        <v>31.78</v>
      </c>
      <c r="E72">
        <v>32.476999999999997</v>
      </c>
      <c r="F72">
        <v>32.622</v>
      </c>
      <c r="G72">
        <v>32.875999999999998</v>
      </c>
      <c r="H72">
        <v>32.07</v>
      </c>
      <c r="I72">
        <v>31.004999999999999</v>
      </c>
      <c r="J72">
        <v>31.004999999999999</v>
      </c>
      <c r="K72">
        <v>31.257999999999999</v>
      </c>
      <c r="L72">
        <v>30.419</v>
      </c>
      <c r="M72">
        <v>29.611000000000001</v>
      </c>
      <c r="N72">
        <v>29.972999999999999</v>
      </c>
      <c r="O72">
        <v>29.773</v>
      </c>
      <c r="P72">
        <v>30.667999999999999</v>
      </c>
      <c r="Q72">
        <v>32.427</v>
      </c>
      <c r="R72">
        <v>33.027000000000001</v>
      </c>
      <c r="S72">
        <v>34.03</v>
      </c>
      <c r="T72">
        <v>34.575000000000003</v>
      </c>
      <c r="U72">
        <v>33.567999999999998</v>
      </c>
      <c r="V72">
        <v>34.222999999999999</v>
      </c>
      <c r="W72">
        <v>36.442</v>
      </c>
      <c r="X72">
        <v>37.051000000000002</v>
      </c>
      <c r="Y72">
        <v>36.366999999999997</v>
      </c>
      <c r="Z72">
        <v>36.622</v>
      </c>
      <c r="AA72">
        <v>36.210999999999999</v>
      </c>
      <c r="AB72">
        <v>33.850999999999999</v>
      </c>
      <c r="AC72">
        <v>34.112000000000002</v>
      </c>
      <c r="AD72">
        <v>34.488999999999997</v>
      </c>
      <c r="AE72">
        <v>33.311999999999998</v>
      </c>
      <c r="AF72">
        <v>35.729999999999997</v>
      </c>
      <c r="AG72">
        <v>39.981999999999999</v>
      </c>
      <c r="AH72">
        <v>38.912999999999997</v>
      </c>
      <c r="AI72">
        <v>40.607999999999997</v>
      </c>
      <c r="AJ72">
        <v>39.866999999999997</v>
      </c>
      <c r="AK72">
        <v>40.503999999999998</v>
      </c>
      <c r="AL72">
        <f t="shared" si="4"/>
        <v>31.5123</v>
      </c>
      <c r="AM72">
        <f t="shared" si="5"/>
        <v>32.870600000000003</v>
      </c>
      <c r="AN72">
        <f t="shared" si="6"/>
        <v>36.972785714285713</v>
      </c>
      <c r="AO72">
        <f t="shared" si="7"/>
        <v>35.251874999999998</v>
      </c>
      <c r="AP72">
        <v>4.4047999999999998</v>
      </c>
      <c r="AQ72">
        <v>1.4696</v>
      </c>
      <c r="AR72">
        <v>0.93807142857142867</v>
      </c>
      <c r="AS72">
        <v>1.5170000000000001</v>
      </c>
    </row>
    <row r="73" spans="1:45" x14ac:dyDescent="0.25">
      <c r="A73" t="s">
        <v>542</v>
      </c>
      <c r="B73" t="s">
        <v>626</v>
      </c>
      <c r="C73" t="s">
        <v>625</v>
      </c>
      <c r="D73" t="s">
        <v>433</v>
      </c>
      <c r="E73" t="s">
        <v>433</v>
      </c>
      <c r="F73" t="s">
        <v>433</v>
      </c>
      <c r="G73" t="s">
        <v>433</v>
      </c>
      <c r="H73" t="s">
        <v>433</v>
      </c>
      <c r="I73">
        <v>42.637</v>
      </c>
      <c r="J73">
        <v>34.055</v>
      </c>
      <c r="K73">
        <v>42.34</v>
      </c>
      <c r="L73">
        <v>44.530999999999999</v>
      </c>
      <c r="M73">
        <v>42.779000000000003</v>
      </c>
      <c r="N73">
        <v>44.243000000000002</v>
      </c>
      <c r="O73">
        <v>45.179000000000002</v>
      </c>
      <c r="P73">
        <v>35.689</v>
      </c>
      <c r="Q73">
        <v>36.972000000000001</v>
      </c>
      <c r="R73">
        <v>34.972000000000001</v>
      </c>
      <c r="S73">
        <v>36.119</v>
      </c>
      <c r="T73">
        <v>36.904000000000003</v>
      </c>
      <c r="U73">
        <v>34.566000000000003</v>
      </c>
      <c r="V73">
        <v>35.957999999999998</v>
      </c>
      <c r="W73">
        <v>33.720999999999997</v>
      </c>
      <c r="X73">
        <v>33.814</v>
      </c>
      <c r="Y73">
        <v>33.259</v>
      </c>
      <c r="Z73">
        <v>33.634</v>
      </c>
      <c r="AA73">
        <v>36.764000000000003</v>
      </c>
      <c r="AB73">
        <v>37.719000000000001</v>
      </c>
      <c r="AC73">
        <v>38.845999999999997</v>
      </c>
      <c r="AD73">
        <v>36.36</v>
      </c>
      <c r="AE73">
        <v>36.970999999999997</v>
      </c>
      <c r="AF73">
        <v>34.350999999999999</v>
      </c>
      <c r="AG73">
        <v>34.969000000000001</v>
      </c>
      <c r="AH73">
        <v>30.427</v>
      </c>
      <c r="AI73">
        <v>33.216999999999999</v>
      </c>
      <c r="AJ73">
        <v>31.545000000000002</v>
      </c>
      <c r="AK73">
        <v>35.591000000000001</v>
      </c>
      <c r="AL73">
        <f t="shared" si="4"/>
        <v>41.2684</v>
      </c>
      <c r="AM73">
        <f t="shared" si="5"/>
        <v>37.432299999999998</v>
      </c>
      <c r="AN73">
        <f t="shared" si="6"/>
        <v>34.819071428571434</v>
      </c>
      <c r="AO73">
        <f t="shared" si="7"/>
        <v>35.920875000000002</v>
      </c>
      <c r="AP73">
        <v>3.3307000000000002</v>
      </c>
      <c r="AQ73">
        <v>4.3135000000000003</v>
      </c>
      <c r="AR73">
        <v>5.3955714285714285</v>
      </c>
      <c r="AS73">
        <v>6.556375000000001</v>
      </c>
    </row>
    <row r="74" spans="1:45" x14ac:dyDescent="0.25">
      <c r="A74" t="s">
        <v>541</v>
      </c>
      <c r="B74" t="s">
        <v>626</v>
      </c>
      <c r="C74" t="s">
        <v>625</v>
      </c>
      <c r="D74" t="s">
        <v>433</v>
      </c>
      <c r="E74" t="s">
        <v>433</v>
      </c>
      <c r="F74" t="s">
        <v>433</v>
      </c>
      <c r="G74" t="s">
        <v>433</v>
      </c>
      <c r="H74" t="s">
        <v>433</v>
      </c>
      <c r="I74" t="s">
        <v>433</v>
      </c>
      <c r="J74" t="s">
        <v>433</v>
      </c>
      <c r="K74" t="s">
        <v>433</v>
      </c>
      <c r="L74" t="s">
        <v>433</v>
      </c>
      <c r="M74" t="s">
        <v>433</v>
      </c>
      <c r="N74" t="s">
        <v>433</v>
      </c>
      <c r="O74" t="s">
        <v>433</v>
      </c>
      <c r="P74" t="s">
        <v>433</v>
      </c>
      <c r="Q74" t="s">
        <v>433</v>
      </c>
      <c r="R74" t="s">
        <v>433</v>
      </c>
      <c r="S74" t="s">
        <v>433</v>
      </c>
      <c r="T74" t="s">
        <v>433</v>
      </c>
      <c r="U74" t="s">
        <v>433</v>
      </c>
      <c r="V74" t="s">
        <v>433</v>
      </c>
      <c r="W74" t="s">
        <v>433</v>
      </c>
      <c r="X74" t="s">
        <v>433</v>
      </c>
      <c r="Y74" t="s">
        <v>433</v>
      </c>
      <c r="Z74">
        <v>20.527000000000001</v>
      </c>
      <c r="AA74">
        <v>21.355</v>
      </c>
      <c r="AB74">
        <v>21.972999999999999</v>
      </c>
      <c r="AC74">
        <v>22.131</v>
      </c>
      <c r="AD74">
        <v>19.798999999999999</v>
      </c>
      <c r="AE74">
        <v>23.704000000000001</v>
      </c>
      <c r="AF74">
        <v>27.068000000000001</v>
      </c>
      <c r="AG74">
        <v>23.47</v>
      </c>
      <c r="AH74">
        <v>22.472999999999999</v>
      </c>
      <c r="AI74">
        <v>21.751000000000001</v>
      </c>
      <c r="AJ74">
        <v>22.395</v>
      </c>
      <c r="AK74">
        <v>20.215</v>
      </c>
      <c r="AL74" t="e">
        <f t="shared" si="4"/>
        <v>#DIV/0!</v>
      </c>
      <c r="AM74" t="e">
        <f t="shared" si="5"/>
        <v>#DIV/0!</v>
      </c>
      <c r="AN74">
        <f t="shared" si="6"/>
        <v>22.238416666666666</v>
      </c>
      <c r="AO74">
        <f t="shared" si="7"/>
        <v>21.581500000000002</v>
      </c>
      <c r="AP74" t="e">
        <v>#DIV/0!</v>
      </c>
      <c r="AQ74">
        <v>-3.8542857142857145</v>
      </c>
      <c r="AR74">
        <v>7.9714285714285724</v>
      </c>
      <c r="AS74">
        <v>10.162500000000001</v>
      </c>
    </row>
    <row r="75" spans="1:45" x14ac:dyDescent="0.25">
      <c r="A75" t="s">
        <v>540</v>
      </c>
      <c r="B75" t="s">
        <v>626</v>
      </c>
      <c r="C75" t="s">
        <v>625</v>
      </c>
      <c r="D75" t="s">
        <v>433</v>
      </c>
      <c r="E75" t="s">
        <v>433</v>
      </c>
      <c r="F75">
        <v>19.931000000000001</v>
      </c>
      <c r="G75">
        <v>18.016999999999999</v>
      </c>
      <c r="H75">
        <v>18.32</v>
      </c>
      <c r="I75">
        <v>19.201000000000001</v>
      </c>
      <c r="J75">
        <v>18.841000000000001</v>
      </c>
      <c r="K75">
        <v>19.062999999999999</v>
      </c>
      <c r="L75">
        <v>19.628</v>
      </c>
      <c r="M75">
        <v>20.093</v>
      </c>
      <c r="N75">
        <v>21.164999999999999</v>
      </c>
      <c r="O75">
        <v>20.247</v>
      </c>
      <c r="P75">
        <v>21.681000000000001</v>
      </c>
      <c r="Q75">
        <v>23.308</v>
      </c>
      <c r="R75">
        <v>23.152999999999999</v>
      </c>
      <c r="S75">
        <v>21.344999999999999</v>
      </c>
      <c r="T75">
        <v>21.111000000000001</v>
      </c>
      <c r="U75">
        <v>21.547999999999998</v>
      </c>
      <c r="V75">
        <v>20.774000000000001</v>
      </c>
      <c r="W75">
        <v>18.611000000000001</v>
      </c>
      <c r="X75">
        <v>18.940000000000001</v>
      </c>
      <c r="Y75">
        <v>19.954999999999998</v>
      </c>
      <c r="Z75">
        <v>21.132999999999999</v>
      </c>
      <c r="AA75">
        <v>21.105</v>
      </c>
      <c r="AB75">
        <v>20.169</v>
      </c>
      <c r="AC75">
        <v>21.573</v>
      </c>
      <c r="AD75">
        <v>21.478000000000002</v>
      </c>
      <c r="AE75">
        <v>22.094999999999999</v>
      </c>
      <c r="AF75">
        <v>22.826000000000001</v>
      </c>
      <c r="AG75">
        <v>23.134</v>
      </c>
      <c r="AH75">
        <v>24.212</v>
      </c>
      <c r="AI75">
        <v>23.571000000000002</v>
      </c>
      <c r="AJ75">
        <v>24.213999999999999</v>
      </c>
      <c r="AK75">
        <v>25.33</v>
      </c>
      <c r="AL75">
        <f t="shared" si="4"/>
        <v>19.136749999999999</v>
      </c>
      <c r="AM75">
        <f t="shared" si="5"/>
        <v>21.2943</v>
      </c>
      <c r="AN75">
        <f t="shared" si="6"/>
        <v>22.123928571428571</v>
      </c>
      <c r="AO75">
        <f t="shared" si="7"/>
        <v>20.806000000000001</v>
      </c>
      <c r="AP75">
        <v>4.5428000000000006</v>
      </c>
      <c r="AQ75">
        <v>2.1084000000000001</v>
      </c>
      <c r="AR75">
        <v>4.2339285714285717</v>
      </c>
      <c r="AS75">
        <v>3.8766249999999998</v>
      </c>
    </row>
    <row r="76" spans="1:45" x14ac:dyDescent="0.25">
      <c r="A76" t="s">
        <v>538</v>
      </c>
      <c r="B76" t="s">
        <v>626</v>
      </c>
      <c r="C76" t="s">
        <v>625</v>
      </c>
      <c r="D76" t="s">
        <v>433</v>
      </c>
      <c r="E76" t="s">
        <v>433</v>
      </c>
      <c r="F76" t="s">
        <v>433</v>
      </c>
      <c r="G76" t="s">
        <v>433</v>
      </c>
      <c r="H76" t="s">
        <v>433</v>
      </c>
      <c r="I76" t="s">
        <v>433</v>
      </c>
      <c r="J76" t="s">
        <v>433</v>
      </c>
      <c r="K76" t="s">
        <v>433</v>
      </c>
      <c r="L76" t="s">
        <v>433</v>
      </c>
      <c r="M76" t="s">
        <v>433</v>
      </c>
      <c r="N76" t="s">
        <v>433</v>
      </c>
      <c r="O76" t="s">
        <v>433</v>
      </c>
      <c r="P76" t="s">
        <v>433</v>
      </c>
      <c r="Q76" t="s">
        <v>433</v>
      </c>
      <c r="R76" t="s">
        <v>433</v>
      </c>
      <c r="S76">
        <v>14.244</v>
      </c>
      <c r="T76">
        <v>14.819000000000001</v>
      </c>
      <c r="U76">
        <v>14.663</v>
      </c>
      <c r="V76">
        <v>17.021999999999998</v>
      </c>
      <c r="W76">
        <v>17.158999999999999</v>
      </c>
      <c r="X76">
        <v>17.044</v>
      </c>
      <c r="Y76">
        <v>18.038</v>
      </c>
      <c r="Z76">
        <v>16.954999999999998</v>
      </c>
      <c r="AA76">
        <v>19.129000000000001</v>
      </c>
      <c r="AB76">
        <v>19.911999999999999</v>
      </c>
      <c r="AC76">
        <v>19.641999999999999</v>
      </c>
      <c r="AD76">
        <v>20.257999999999999</v>
      </c>
      <c r="AE76">
        <v>20.454999999999998</v>
      </c>
      <c r="AF76">
        <v>20.805</v>
      </c>
      <c r="AG76">
        <v>21.295999999999999</v>
      </c>
      <c r="AH76">
        <v>19.472000000000001</v>
      </c>
      <c r="AI76">
        <v>19.875</v>
      </c>
      <c r="AJ76">
        <v>20.561</v>
      </c>
      <c r="AK76">
        <v>20.914999999999999</v>
      </c>
      <c r="AL76" t="e">
        <f t="shared" si="4"/>
        <v>#DIV/0!</v>
      </c>
      <c r="AM76">
        <f t="shared" si="5"/>
        <v>15.581399999999999</v>
      </c>
      <c r="AN76">
        <f t="shared" si="6"/>
        <v>19.596928571428574</v>
      </c>
      <c r="AO76">
        <f t="shared" si="7"/>
        <v>18.929124999999999</v>
      </c>
      <c r="AP76">
        <v>8.7805999999999997</v>
      </c>
      <c r="AQ76">
        <v>7.131899999999999</v>
      </c>
      <c r="AR76">
        <v>4.4468571428571426</v>
      </c>
      <c r="AS76">
        <v>5.4096250000000001</v>
      </c>
    </row>
    <row r="77" spans="1:45" x14ac:dyDescent="0.25">
      <c r="A77" t="s">
        <v>536</v>
      </c>
      <c r="B77" t="s">
        <v>626</v>
      </c>
      <c r="C77" t="s">
        <v>625</v>
      </c>
      <c r="D77" t="s">
        <v>433</v>
      </c>
      <c r="E77" t="s">
        <v>433</v>
      </c>
      <c r="F77" t="s">
        <v>433</v>
      </c>
      <c r="G77" t="s">
        <v>433</v>
      </c>
      <c r="H77" t="s">
        <v>433</v>
      </c>
      <c r="I77" t="s">
        <v>433</v>
      </c>
      <c r="J77" t="s">
        <v>433</v>
      </c>
      <c r="K77" t="s">
        <v>433</v>
      </c>
      <c r="L77" t="s">
        <v>433</v>
      </c>
      <c r="M77" t="s">
        <v>433</v>
      </c>
      <c r="N77">
        <v>92.311000000000007</v>
      </c>
      <c r="O77">
        <v>204.17</v>
      </c>
      <c r="P77">
        <v>90.820999999999998</v>
      </c>
      <c r="Q77">
        <v>61.38</v>
      </c>
      <c r="R77">
        <v>58.53</v>
      </c>
      <c r="S77">
        <v>54.59</v>
      </c>
      <c r="T77">
        <v>44.517000000000003</v>
      </c>
      <c r="U77">
        <v>43.677999999999997</v>
      </c>
      <c r="V77">
        <v>52.012</v>
      </c>
      <c r="W77">
        <v>44.92</v>
      </c>
      <c r="X77">
        <v>36.554000000000002</v>
      </c>
      <c r="Y77">
        <v>42.951999999999998</v>
      </c>
      <c r="Z77">
        <v>41.866</v>
      </c>
      <c r="AA77">
        <v>37.039000000000001</v>
      </c>
      <c r="AB77">
        <v>34.201999999999998</v>
      </c>
      <c r="AC77">
        <v>28.119</v>
      </c>
      <c r="AD77">
        <v>31.914000000000001</v>
      </c>
      <c r="AE77">
        <v>30.108000000000001</v>
      </c>
      <c r="AF77">
        <v>40.406999999999996</v>
      </c>
      <c r="AG77">
        <v>42.194000000000003</v>
      </c>
      <c r="AH77">
        <v>44.759</v>
      </c>
      <c r="AI77">
        <v>39.094000000000001</v>
      </c>
      <c r="AJ77">
        <v>37.906999999999996</v>
      </c>
      <c r="AK77">
        <v>37.531999999999996</v>
      </c>
      <c r="AL77" t="e">
        <f t="shared" si="4"/>
        <v>#DIV/0!</v>
      </c>
      <c r="AM77">
        <f t="shared" si="5"/>
        <v>74.692899999999995</v>
      </c>
      <c r="AN77">
        <f t="shared" si="6"/>
        <v>37.474785714285716</v>
      </c>
      <c r="AO77">
        <f t="shared" si="7"/>
        <v>35.344250000000002</v>
      </c>
      <c r="AP77">
        <v>-1.0000999999999998</v>
      </c>
      <c r="AQ77">
        <v>6.5944999999999991</v>
      </c>
      <c r="AR77">
        <v>5.0262142857142846</v>
      </c>
      <c r="AS77">
        <v>7.450124999999999</v>
      </c>
    </row>
    <row r="78" spans="1:45" x14ac:dyDescent="0.25">
      <c r="A78" t="s">
        <v>535</v>
      </c>
      <c r="B78" t="s">
        <v>626</v>
      </c>
      <c r="C78" t="s">
        <v>625</v>
      </c>
      <c r="D78" t="s">
        <v>433</v>
      </c>
      <c r="E78" t="s">
        <v>433</v>
      </c>
      <c r="F78" t="s">
        <v>433</v>
      </c>
      <c r="G78" t="s">
        <v>433</v>
      </c>
      <c r="H78" t="s">
        <v>433</v>
      </c>
      <c r="I78" t="s">
        <v>433</v>
      </c>
      <c r="J78" t="s">
        <v>433</v>
      </c>
      <c r="K78" t="s">
        <v>433</v>
      </c>
      <c r="L78" t="s">
        <v>433</v>
      </c>
      <c r="M78" t="s">
        <v>433</v>
      </c>
      <c r="N78" t="s">
        <v>433</v>
      </c>
      <c r="O78" t="s">
        <v>433</v>
      </c>
      <c r="P78" t="s">
        <v>433</v>
      </c>
      <c r="Q78" t="s">
        <v>433</v>
      </c>
      <c r="R78" t="s">
        <v>433</v>
      </c>
      <c r="S78" t="s">
        <v>433</v>
      </c>
      <c r="T78" t="s">
        <v>433</v>
      </c>
      <c r="U78" t="s">
        <v>433</v>
      </c>
      <c r="V78" t="s">
        <v>433</v>
      </c>
      <c r="W78" t="s">
        <v>433</v>
      </c>
      <c r="X78">
        <v>30.251999999999999</v>
      </c>
      <c r="Y78">
        <v>28.122</v>
      </c>
      <c r="Z78">
        <v>29.603999999999999</v>
      </c>
      <c r="AA78">
        <v>28.587</v>
      </c>
      <c r="AB78">
        <v>29.06</v>
      </c>
      <c r="AC78">
        <v>29.606999999999999</v>
      </c>
      <c r="AD78">
        <v>30.105</v>
      </c>
      <c r="AE78">
        <v>31.818999999999999</v>
      </c>
      <c r="AF78">
        <v>29.312999999999999</v>
      </c>
      <c r="AG78">
        <v>34.372</v>
      </c>
      <c r="AH78">
        <v>37.098999999999997</v>
      </c>
      <c r="AI78">
        <v>37.366999999999997</v>
      </c>
      <c r="AJ78">
        <v>40.582000000000001</v>
      </c>
      <c r="AK78">
        <v>38.149000000000001</v>
      </c>
      <c r="AL78" t="e">
        <f t="shared" si="4"/>
        <v>#DIV/0!</v>
      </c>
      <c r="AM78" t="e">
        <f t="shared" si="5"/>
        <v>#DIV/0!</v>
      </c>
      <c r="AN78">
        <f t="shared" si="6"/>
        <v>32.431285714285714</v>
      </c>
      <c r="AO78">
        <f t="shared" si="7"/>
        <v>29.644499999999997</v>
      </c>
      <c r="AP78" t="e">
        <v>#DIV/0!</v>
      </c>
      <c r="AQ78">
        <v>-2.2541428571428561</v>
      </c>
      <c r="AR78">
        <v>4.4121428571428583</v>
      </c>
      <c r="AS78">
        <v>4.5232500000000009</v>
      </c>
    </row>
    <row r="79" spans="1:45" x14ac:dyDescent="0.25">
      <c r="A79" t="s">
        <v>198</v>
      </c>
      <c r="B79" t="s">
        <v>626</v>
      </c>
      <c r="C79" t="s">
        <v>625</v>
      </c>
      <c r="D79" t="s">
        <v>433</v>
      </c>
      <c r="E79" t="s">
        <v>433</v>
      </c>
      <c r="F79" t="s">
        <v>433</v>
      </c>
      <c r="G79" t="s">
        <v>433</v>
      </c>
      <c r="H79" t="s">
        <v>433</v>
      </c>
      <c r="I79" t="s">
        <v>433</v>
      </c>
      <c r="J79" t="s">
        <v>433</v>
      </c>
      <c r="K79" t="s">
        <v>433</v>
      </c>
      <c r="L79" t="s">
        <v>433</v>
      </c>
      <c r="M79" t="s">
        <v>433</v>
      </c>
      <c r="N79" t="s">
        <v>433</v>
      </c>
      <c r="O79" t="s">
        <v>433</v>
      </c>
      <c r="P79" t="s">
        <v>433</v>
      </c>
      <c r="Q79" t="s">
        <v>433</v>
      </c>
      <c r="R79" t="s">
        <v>433</v>
      </c>
      <c r="S79" t="s">
        <v>433</v>
      </c>
      <c r="T79" t="s">
        <v>433</v>
      </c>
      <c r="U79" t="s">
        <v>433</v>
      </c>
      <c r="V79" t="s">
        <v>433</v>
      </c>
      <c r="W79" t="s">
        <v>433</v>
      </c>
      <c r="X79">
        <v>21.988</v>
      </c>
      <c r="Y79">
        <v>23.853000000000002</v>
      </c>
      <c r="Z79">
        <v>18.161000000000001</v>
      </c>
      <c r="AA79">
        <v>20.445</v>
      </c>
      <c r="AB79">
        <v>15.385999999999999</v>
      </c>
      <c r="AC79">
        <v>18.302</v>
      </c>
      <c r="AD79">
        <v>17.350999999999999</v>
      </c>
      <c r="AE79">
        <v>18.28</v>
      </c>
      <c r="AF79">
        <v>17.347999999999999</v>
      </c>
      <c r="AG79">
        <v>21.295000000000002</v>
      </c>
      <c r="AH79">
        <v>25.887</v>
      </c>
      <c r="AI79">
        <v>24.138999999999999</v>
      </c>
      <c r="AJ79">
        <v>24.616</v>
      </c>
      <c r="AK79">
        <v>29.553000000000001</v>
      </c>
      <c r="AL79" t="e">
        <f t="shared" si="4"/>
        <v>#DIV/0!</v>
      </c>
      <c r="AM79" t="e">
        <f t="shared" si="5"/>
        <v>#DIV/0!</v>
      </c>
      <c r="AN79">
        <f t="shared" si="6"/>
        <v>21.186</v>
      </c>
      <c r="AO79">
        <f t="shared" si="7"/>
        <v>19.220749999999999</v>
      </c>
      <c r="AP79">
        <v>6.0273000000000003</v>
      </c>
      <c r="AQ79">
        <v>6.1070000000000011</v>
      </c>
      <c r="AR79">
        <v>7.2587142857142855</v>
      </c>
      <c r="AS79">
        <v>6.7872500000000002</v>
      </c>
    </row>
    <row r="80" spans="1:45" x14ac:dyDescent="0.25">
      <c r="A80" t="s">
        <v>534</v>
      </c>
      <c r="B80" t="s">
        <v>626</v>
      </c>
      <c r="C80" t="s">
        <v>625</v>
      </c>
      <c r="D80" t="s">
        <v>433</v>
      </c>
      <c r="E80" t="s">
        <v>433</v>
      </c>
      <c r="F80" t="s">
        <v>433</v>
      </c>
      <c r="G80" t="s">
        <v>433</v>
      </c>
      <c r="H80" t="s">
        <v>433</v>
      </c>
      <c r="I80" t="s">
        <v>433</v>
      </c>
      <c r="J80" t="s">
        <v>433</v>
      </c>
      <c r="K80" t="s">
        <v>433</v>
      </c>
      <c r="L80" t="s">
        <v>433</v>
      </c>
      <c r="M80" t="s">
        <v>433</v>
      </c>
      <c r="N80" t="s">
        <v>433</v>
      </c>
      <c r="O80" t="s">
        <v>433</v>
      </c>
      <c r="P80" t="s">
        <v>433</v>
      </c>
      <c r="Q80" t="s">
        <v>433</v>
      </c>
      <c r="R80" t="s">
        <v>433</v>
      </c>
      <c r="S80" t="s">
        <v>433</v>
      </c>
      <c r="T80" t="s">
        <v>433</v>
      </c>
      <c r="U80" t="s">
        <v>433</v>
      </c>
      <c r="V80">
        <v>37.274000000000001</v>
      </c>
      <c r="W80">
        <v>39.716999999999999</v>
      </c>
      <c r="X80">
        <v>36.603000000000002</v>
      </c>
      <c r="Y80">
        <v>34.481999999999999</v>
      </c>
      <c r="Z80">
        <v>34.341999999999999</v>
      </c>
      <c r="AA80">
        <v>32.962000000000003</v>
      </c>
      <c r="AB80">
        <v>33.299999999999997</v>
      </c>
      <c r="AC80">
        <v>34.491</v>
      </c>
      <c r="AD80">
        <v>33.915999999999997</v>
      </c>
      <c r="AE80">
        <v>33.18</v>
      </c>
      <c r="AF80">
        <v>40.472999999999999</v>
      </c>
      <c r="AG80">
        <v>43.383000000000003</v>
      </c>
      <c r="AH80">
        <v>43.406999999999996</v>
      </c>
      <c r="AI80">
        <v>38.813000000000002</v>
      </c>
      <c r="AJ80">
        <v>36.935000000000002</v>
      </c>
      <c r="AK80">
        <v>37.24</v>
      </c>
      <c r="AL80" t="e">
        <f t="shared" si="4"/>
        <v>#DIV/0!</v>
      </c>
      <c r="AM80">
        <f t="shared" si="5"/>
        <v>38.4955</v>
      </c>
      <c r="AN80">
        <f t="shared" si="6"/>
        <v>36.680499999999995</v>
      </c>
      <c r="AO80">
        <f t="shared" si="7"/>
        <v>34.159500000000001</v>
      </c>
      <c r="AP80" t="e">
        <v>#DIV/0!</v>
      </c>
      <c r="AQ80">
        <v>1.2085714285714286</v>
      </c>
      <c r="AR80">
        <v>4.4747142857142856</v>
      </c>
      <c r="AS80">
        <v>8.6029999999999998</v>
      </c>
    </row>
    <row r="81" spans="1:45" x14ac:dyDescent="0.25">
      <c r="A81" t="s">
        <v>533</v>
      </c>
      <c r="B81" t="s">
        <v>626</v>
      </c>
      <c r="C81" t="s">
        <v>625</v>
      </c>
      <c r="D81" t="s">
        <v>433</v>
      </c>
      <c r="E81" t="s">
        <v>433</v>
      </c>
      <c r="F81" t="s">
        <v>433</v>
      </c>
      <c r="G81" t="s">
        <v>433</v>
      </c>
      <c r="H81" t="s">
        <v>433</v>
      </c>
      <c r="I81" t="s">
        <v>433</v>
      </c>
      <c r="J81" t="s">
        <v>433</v>
      </c>
      <c r="K81" t="s">
        <v>433</v>
      </c>
      <c r="L81" t="s">
        <v>433</v>
      </c>
      <c r="M81" t="s">
        <v>433</v>
      </c>
      <c r="N81" t="s">
        <v>433</v>
      </c>
      <c r="O81" t="s">
        <v>433</v>
      </c>
      <c r="P81" t="s">
        <v>433</v>
      </c>
      <c r="Q81" t="s">
        <v>433</v>
      </c>
      <c r="R81" t="s">
        <v>433</v>
      </c>
      <c r="S81" t="s">
        <v>433</v>
      </c>
      <c r="T81" t="s">
        <v>433</v>
      </c>
      <c r="U81" t="s">
        <v>433</v>
      </c>
      <c r="V81" t="s">
        <v>433</v>
      </c>
      <c r="W81" t="s">
        <v>433</v>
      </c>
      <c r="X81">
        <v>42.274999999999999</v>
      </c>
      <c r="Y81">
        <v>38.408000000000001</v>
      </c>
      <c r="Z81">
        <v>36.292000000000002</v>
      </c>
      <c r="AA81">
        <v>35.94</v>
      </c>
      <c r="AB81">
        <v>33.619999999999997</v>
      </c>
      <c r="AC81">
        <v>31.734000000000002</v>
      </c>
      <c r="AD81">
        <v>36.506999999999998</v>
      </c>
      <c r="AE81">
        <v>35.552</v>
      </c>
      <c r="AF81">
        <v>34.665999999999997</v>
      </c>
      <c r="AG81">
        <v>32.323</v>
      </c>
      <c r="AH81">
        <v>29.484000000000002</v>
      </c>
      <c r="AI81">
        <v>28.713999999999999</v>
      </c>
      <c r="AJ81">
        <v>30.172000000000001</v>
      </c>
      <c r="AK81">
        <v>28.478000000000002</v>
      </c>
      <c r="AL81" t="e">
        <f t="shared" si="4"/>
        <v>#DIV/0!</v>
      </c>
      <c r="AM81" t="e">
        <f t="shared" si="5"/>
        <v>#DIV/0!</v>
      </c>
      <c r="AN81">
        <f t="shared" si="6"/>
        <v>33.868928571428576</v>
      </c>
      <c r="AO81">
        <f t="shared" si="7"/>
        <v>36.291000000000004</v>
      </c>
      <c r="AP81">
        <v>-0.37310000000000015</v>
      </c>
      <c r="AQ81">
        <v>6.8125000000000018</v>
      </c>
      <c r="AR81">
        <v>4.4611428571428569</v>
      </c>
      <c r="AS81">
        <v>3.6070000000000002</v>
      </c>
    </row>
    <row r="82" spans="1:45" x14ac:dyDescent="0.25">
      <c r="A82" t="s">
        <v>532</v>
      </c>
      <c r="B82" t="s">
        <v>626</v>
      </c>
      <c r="C82" t="s">
        <v>625</v>
      </c>
      <c r="D82" t="s">
        <v>433</v>
      </c>
      <c r="E82" t="s">
        <v>433</v>
      </c>
      <c r="F82">
        <v>39.097999999999999</v>
      </c>
      <c r="G82">
        <v>36.271999999999998</v>
      </c>
      <c r="H82">
        <v>35.533999999999999</v>
      </c>
      <c r="I82">
        <v>42.860999999999997</v>
      </c>
      <c r="J82">
        <v>43.776000000000003</v>
      </c>
      <c r="K82">
        <v>52.960999999999999</v>
      </c>
      <c r="L82">
        <v>46.161999999999999</v>
      </c>
      <c r="M82">
        <v>46.219000000000001</v>
      </c>
      <c r="N82">
        <v>42.670999999999999</v>
      </c>
      <c r="O82">
        <v>41.155999999999999</v>
      </c>
      <c r="P82">
        <v>38.598999999999997</v>
      </c>
      <c r="Q82">
        <v>38.478999999999999</v>
      </c>
      <c r="R82">
        <v>38.781999999999996</v>
      </c>
      <c r="S82">
        <v>40.029000000000003</v>
      </c>
      <c r="T82">
        <v>42.29</v>
      </c>
      <c r="U82">
        <v>43.856999999999999</v>
      </c>
      <c r="V82">
        <v>42.814999999999998</v>
      </c>
      <c r="W82">
        <v>50.933999999999997</v>
      </c>
      <c r="X82">
        <v>43.695</v>
      </c>
      <c r="Y82">
        <v>46.843000000000004</v>
      </c>
      <c r="Z82">
        <v>47.929000000000002</v>
      </c>
      <c r="AA82">
        <v>46.976999999999997</v>
      </c>
      <c r="AB82">
        <v>44.625999999999998</v>
      </c>
      <c r="AC82">
        <v>47.750999999999998</v>
      </c>
      <c r="AD82">
        <v>50.265999999999998</v>
      </c>
      <c r="AE82">
        <v>50.094999999999999</v>
      </c>
      <c r="AF82">
        <v>56.161000000000001</v>
      </c>
      <c r="AG82">
        <v>67.415000000000006</v>
      </c>
      <c r="AH82">
        <v>59.029000000000003</v>
      </c>
      <c r="AI82">
        <v>65.093999999999994</v>
      </c>
      <c r="AJ82">
        <v>63.146000000000001</v>
      </c>
      <c r="AK82">
        <v>62.584000000000003</v>
      </c>
      <c r="AL82">
        <f t="shared" si="4"/>
        <v>42.860374999999998</v>
      </c>
      <c r="AM82">
        <f t="shared" si="5"/>
        <v>41.961199999999998</v>
      </c>
      <c r="AN82">
        <f t="shared" si="6"/>
        <v>53.686500000000009</v>
      </c>
      <c r="AO82">
        <f t="shared" si="7"/>
        <v>47.272750000000002</v>
      </c>
      <c r="AP82">
        <v>3.8783000000000003</v>
      </c>
      <c r="AQ82">
        <v>4.0907999999999998</v>
      </c>
      <c r="AR82">
        <v>4.2375000000000007</v>
      </c>
      <c r="AS82">
        <v>3.6878750000000009</v>
      </c>
    </row>
    <row r="83" spans="1:45" x14ac:dyDescent="0.25">
      <c r="A83" t="s">
        <v>530</v>
      </c>
      <c r="B83" t="s">
        <v>626</v>
      </c>
      <c r="C83" t="s">
        <v>625</v>
      </c>
      <c r="D83" t="s">
        <v>433</v>
      </c>
      <c r="E83" t="s">
        <v>433</v>
      </c>
      <c r="F83" t="s">
        <v>433</v>
      </c>
      <c r="G83" t="s">
        <v>433</v>
      </c>
      <c r="H83" t="s">
        <v>433</v>
      </c>
      <c r="I83" t="s">
        <v>433</v>
      </c>
      <c r="J83" t="s">
        <v>433</v>
      </c>
      <c r="K83" t="s">
        <v>433</v>
      </c>
      <c r="L83" t="s">
        <v>433</v>
      </c>
      <c r="M83" t="s">
        <v>433</v>
      </c>
      <c r="N83">
        <v>30.956</v>
      </c>
      <c r="O83">
        <v>28.355</v>
      </c>
      <c r="P83">
        <v>26.47</v>
      </c>
      <c r="Q83">
        <v>31.184999999999999</v>
      </c>
      <c r="R83">
        <v>29.443999999999999</v>
      </c>
      <c r="S83">
        <v>28.547000000000001</v>
      </c>
      <c r="T83">
        <v>31.745000000000001</v>
      </c>
      <c r="U83">
        <v>35.423999999999999</v>
      </c>
      <c r="V83">
        <v>33.911000000000001</v>
      </c>
      <c r="W83">
        <v>27.821000000000002</v>
      </c>
      <c r="X83">
        <v>27.626999999999999</v>
      </c>
      <c r="Y83">
        <v>38.164000000000001</v>
      </c>
      <c r="Z83">
        <v>42.185000000000002</v>
      </c>
      <c r="AA83">
        <v>43.057000000000002</v>
      </c>
      <c r="AB83">
        <v>42.372</v>
      </c>
      <c r="AC83">
        <v>29.055</v>
      </c>
      <c r="AD83">
        <v>31.155000000000001</v>
      </c>
      <c r="AE83">
        <v>33.698999999999998</v>
      </c>
      <c r="AF83">
        <v>40.829000000000001</v>
      </c>
      <c r="AG83">
        <v>58.155999999999999</v>
      </c>
      <c r="AH83">
        <v>53.369</v>
      </c>
      <c r="AI83">
        <v>55.006</v>
      </c>
      <c r="AJ83">
        <v>44.491999999999997</v>
      </c>
      <c r="AK83">
        <v>69.786000000000001</v>
      </c>
      <c r="AL83" t="e">
        <f t="shared" si="4"/>
        <v>#DIV/0!</v>
      </c>
      <c r="AM83">
        <f t="shared" si="5"/>
        <v>30.385800000000007</v>
      </c>
      <c r="AN83">
        <f t="shared" si="6"/>
        <v>43.496571428571428</v>
      </c>
      <c r="AO83">
        <f t="shared" si="7"/>
        <v>35.914250000000003</v>
      </c>
      <c r="AP83">
        <v>-4.1600999999999999</v>
      </c>
      <c r="AQ83">
        <v>0.45490000000000003</v>
      </c>
      <c r="AR83">
        <v>5.6366428571428582</v>
      </c>
      <c r="AS83">
        <v>5.3948749999999999</v>
      </c>
    </row>
    <row r="84" spans="1:45" x14ac:dyDescent="0.25">
      <c r="A84" t="s">
        <v>529</v>
      </c>
      <c r="B84" t="s">
        <v>626</v>
      </c>
      <c r="C84" t="s">
        <v>625</v>
      </c>
      <c r="D84" t="s">
        <v>433</v>
      </c>
      <c r="E84" t="s">
        <v>433</v>
      </c>
      <c r="F84" t="s">
        <v>433</v>
      </c>
      <c r="G84" t="s">
        <v>433</v>
      </c>
      <c r="H84" t="s">
        <v>433</v>
      </c>
      <c r="I84" t="s">
        <v>433</v>
      </c>
      <c r="J84" t="s">
        <v>433</v>
      </c>
      <c r="K84" t="s">
        <v>433</v>
      </c>
      <c r="L84" t="s">
        <v>433</v>
      </c>
      <c r="M84" t="s">
        <v>433</v>
      </c>
      <c r="N84" t="s">
        <v>433</v>
      </c>
      <c r="O84" t="s">
        <v>433</v>
      </c>
      <c r="P84" t="s">
        <v>433</v>
      </c>
      <c r="Q84" t="s">
        <v>433</v>
      </c>
      <c r="R84" t="s">
        <v>433</v>
      </c>
      <c r="S84" t="s">
        <v>433</v>
      </c>
      <c r="T84" t="s">
        <v>433</v>
      </c>
      <c r="U84" t="s">
        <v>433</v>
      </c>
      <c r="V84" t="s">
        <v>433</v>
      </c>
      <c r="W84" t="s">
        <v>433</v>
      </c>
      <c r="X84">
        <v>35.929000000000002</v>
      </c>
      <c r="Y84">
        <v>35.075000000000003</v>
      </c>
      <c r="Z84">
        <v>33.204000000000001</v>
      </c>
      <c r="AA84">
        <v>32.192999999999998</v>
      </c>
      <c r="AB84">
        <v>33.130000000000003</v>
      </c>
      <c r="AC84">
        <v>33.423999999999999</v>
      </c>
      <c r="AD84">
        <v>33.734000000000002</v>
      </c>
      <c r="AE84">
        <v>34.447000000000003</v>
      </c>
      <c r="AF84">
        <v>37.036999999999999</v>
      </c>
      <c r="AG84">
        <v>43.65</v>
      </c>
      <c r="AH84">
        <v>41.247999999999998</v>
      </c>
      <c r="AI84">
        <v>41.540999999999997</v>
      </c>
      <c r="AJ84">
        <v>35.252000000000002</v>
      </c>
      <c r="AK84">
        <v>34.719000000000001</v>
      </c>
      <c r="AL84" t="e">
        <f t="shared" si="4"/>
        <v>#DIV/0!</v>
      </c>
      <c r="AM84" t="e">
        <f t="shared" si="5"/>
        <v>#DIV/0!</v>
      </c>
      <c r="AN84">
        <f t="shared" si="6"/>
        <v>36.041642857142854</v>
      </c>
      <c r="AO84">
        <f t="shared" si="7"/>
        <v>33.892000000000003</v>
      </c>
      <c r="AP84" t="e">
        <v>#DIV/0!</v>
      </c>
      <c r="AQ84">
        <v>4.9952500000000004</v>
      </c>
      <c r="AR84">
        <v>4.5522142857142853</v>
      </c>
      <c r="AS84">
        <v>7.6359999999999992</v>
      </c>
    </row>
    <row r="85" spans="1:45" x14ac:dyDescent="0.25">
      <c r="A85" t="s">
        <v>528</v>
      </c>
      <c r="B85" t="s">
        <v>626</v>
      </c>
      <c r="C85" t="s">
        <v>625</v>
      </c>
      <c r="D85" t="s">
        <v>433</v>
      </c>
      <c r="E85" t="s">
        <v>433</v>
      </c>
      <c r="F85" t="s">
        <v>433</v>
      </c>
      <c r="G85" t="s">
        <v>433</v>
      </c>
      <c r="H85" t="s">
        <v>433</v>
      </c>
      <c r="I85" t="s">
        <v>433</v>
      </c>
      <c r="J85" t="s">
        <v>433</v>
      </c>
      <c r="K85" t="s">
        <v>433</v>
      </c>
      <c r="L85" t="s">
        <v>433</v>
      </c>
      <c r="M85" t="s">
        <v>433</v>
      </c>
      <c r="N85" t="s">
        <v>433</v>
      </c>
      <c r="O85" t="s">
        <v>433</v>
      </c>
      <c r="P85" t="s">
        <v>433</v>
      </c>
      <c r="Q85" t="s">
        <v>433</v>
      </c>
      <c r="R85" t="s">
        <v>433</v>
      </c>
      <c r="S85">
        <v>40.472999999999999</v>
      </c>
      <c r="T85">
        <v>41.756</v>
      </c>
      <c r="U85">
        <v>41.158000000000001</v>
      </c>
      <c r="V85">
        <v>41.597000000000001</v>
      </c>
      <c r="W85">
        <v>39.652999999999999</v>
      </c>
      <c r="X85">
        <v>36.392000000000003</v>
      </c>
      <c r="Y85">
        <v>37.139000000000003</v>
      </c>
      <c r="Z85">
        <v>40.585000000000001</v>
      </c>
      <c r="AA85">
        <v>42.308</v>
      </c>
      <c r="AB85">
        <v>42.74</v>
      </c>
      <c r="AC85">
        <v>42.509</v>
      </c>
      <c r="AD85">
        <v>39.590000000000003</v>
      </c>
      <c r="AE85">
        <v>38.090000000000003</v>
      </c>
      <c r="AF85">
        <v>39.354999999999997</v>
      </c>
      <c r="AG85">
        <v>44.988</v>
      </c>
      <c r="AH85">
        <v>43.936999999999998</v>
      </c>
      <c r="AI85">
        <v>42.316000000000003</v>
      </c>
      <c r="AJ85">
        <v>43.44</v>
      </c>
      <c r="AK85">
        <v>43.829000000000001</v>
      </c>
      <c r="AL85" t="e">
        <f t="shared" si="4"/>
        <v>#DIV/0!</v>
      </c>
      <c r="AM85">
        <f t="shared" si="5"/>
        <v>40.927399999999999</v>
      </c>
      <c r="AN85">
        <f t="shared" si="6"/>
        <v>41.229857142857149</v>
      </c>
      <c r="AO85">
        <f t="shared" si="7"/>
        <v>39.919125000000008</v>
      </c>
      <c r="AP85">
        <v>4.9416000000000002</v>
      </c>
      <c r="AQ85">
        <v>4.7602999999999991</v>
      </c>
      <c r="AR85">
        <v>2.8600000000000003</v>
      </c>
      <c r="AS85">
        <v>4.41275</v>
      </c>
    </row>
    <row r="86" spans="1:45" x14ac:dyDescent="0.25">
      <c r="A86" t="s">
        <v>527</v>
      </c>
      <c r="B86" t="s">
        <v>626</v>
      </c>
      <c r="C86" t="s">
        <v>625</v>
      </c>
      <c r="D86">
        <v>29.634</v>
      </c>
      <c r="E86">
        <v>24.323</v>
      </c>
      <c r="F86">
        <v>19.619</v>
      </c>
      <c r="G86">
        <v>18.141999999999999</v>
      </c>
      <c r="H86">
        <v>18.757000000000001</v>
      </c>
      <c r="I86">
        <v>15.96</v>
      </c>
      <c r="J86">
        <v>14.946</v>
      </c>
      <c r="K86">
        <v>13.176</v>
      </c>
      <c r="L86">
        <v>15.106999999999999</v>
      </c>
      <c r="M86">
        <v>19.908000000000001</v>
      </c>
      <c r="N86">
        <v>17.234000000000002</v>
      </c>
      <c r="O86">
        <v>16.59</v>
      </c>
      <c r="P86">
        <v>20.279</v>
      </c>
      <c r="Q86">
        <v>20.834</v>
      </c>
      <c r="R86">
        <v>19.991</v>
      </c>
      <c r="S86">
        <v>17.82</v>
      </c>
      <c r="T86">
        <v>17.981000000000002</v>
      </c>
      <c r="U86">
        <v>17.584</v>
      </c>
      <c r="V86">
        <v>20.175999999999998</v>
      </c>
      <c r="W86">
        <v>18.004000000000001</v>
      </c>
      <c r="X86">
        <v>18.321000000000002</v>
      </c>
      <c r="Y86">
        <v>18.382000000000001</v>
      </c>
      <c r="Z86">
        <v>15.143000000000001</v>
      </c>
      <c r="AA86">
        <v>19.282</v>
      </c>
      <c r="AB86">
        <v>25.186</v>
      </c>
      <c r="AC86">
        <v>21.34</v>
      </c>
      <c r="AD86">
        <v>21.420999999999999</v>
      </c>
      <c r="AE86">
        <v>18.675000000000001</v>
      </c>
      <c r="AF86">
        <v>17.901</v>
      </c>
      <c r="AG86">
        <v>14.069000000000001</v>
      </c>
      <c r="AH86">
        <v>14.042999999999999</v>
      </c>
      <c r="AI86">
        <v>14.06</v>
      </c>
      <c r="AJ86">
        <v>13.442</v>
      </c>
      <c r="AK86">
        <v>14.868</v>
      </c>
      <c r="AL86">
        <f t="shared" si="4"/>
        <v>18.9572</v>
      </c>
      <c r="AM86">
        <f t="shared" si="5"/>
        <v>18.649299999999997</v>
      </c>
      <c r="AN86">
        <f t="shared" si="6"/>
        <v>17.580928571428572</v>
      </c>
      <c r="AO86">
        <f t="shared" si="7"/>
        <v>19.71875</v>
      </c>
      <c r="AP86">
        <v>0.35209999999999991</v>
      </c>
      <c r="AQ86">
        <v>1.6204000000000001</v>
      </c>
      <c r="AR86">
        <v>2.806142857142857</v>
      </c>
      <c r="AS86">
        <v>3.7057500000000001</v>
      </c>
    </row>
    <row r="87" spans="1:45" x14ac:dyDescent="0.25">
      <c r="A87" t="s">
        <v>526</v>
      </c>
      <c r="B87" t="s">
        <v>626</v>
      </c>
      <c r="C87" t="s">
        <v>625</v>
      </c>
      <c r="D87" t="s">
        <v>433</v>
      </c>
      <c r="E87" t="s">
        <v>433</v>
      </c>
      <c r="F87" t="s">
        <v>433</v>
      </c>
      <c r="G87" t="s">
        <v>433</v>
      </c>
      <c r="H87" t="s">
        <v>433</v>
      </c>
      <c r="I87" t="s">
        <v>433</v>
      </c>
      <c r="J87" t="s">
        <v>433</v>
      </c>
      <c r="K87" t="s">
        <v>433</v>
      </c>
      <c r="L87" t="s">
        <v>433</v>
      </c>
      <c r="M87" t="s">
        <v>433</v>
      </c>
      <c r="N87" t="s">
        <v>433</v>
      </c>
      <c r="O87" t="s">
        <v>433</v>
      </c>
      <c r="P87" t="s">
        <v>433</v>
      </c>
      <c r="Q87" t="s">
        <v>433</v>
      </c>
      <c r="R87" t="s">
        <v>433</v>
      </c>
      <c r="S87" t="s">
        <v>433</v>
      </c>
      <c r="T87" t="s">
        <v>433</v>
      </c>
      <c r="U87" t="s">
        <v>433</v>
      </c>
      <c r="V87" t="s">
        <v>433</v>
      </c>
      <c r="W87" t="s">
        <v>433</v>
      </c>
      <c r="X87" t="s">
        <v>433</v>
      </c>
      <c r="Y87" t="s">
        <v>433</v>
      </c>
      <c r="Z87">
        <v>27.093</v>
      </c>
      <c r="AA87">
        <v>30.395</v>
      </c>
      <c r="AB87">
        <v>33.908000000000001</v>
      </c>
      <c r="AC87">
        <v>34.612000000000002</v>
      </c>
      <c r="AD87">
        <v>36.276000000000003</v>
      </c>
      <c r="AE87">
        <v>38.746000000000002</v>
      </c>
      <c r="AF87">
        <v>39.100999999999999</v>
      </c>
      <c r="AG87">
        <v>37.698999999999998</v>
      </c>
      <c r="AH87">
        <v>37.552999999999997</v>
      </c>
      <c r="AI87">
        <v>35.030999999999999</v>
      </c>
      <c r="AJ87">
        <v>41.219000000000001</v>
      </c>
      <c r="AK87">
        <v>49.305999999999997</v>
      </c>
      <c r="AL87" t="e">
        <f t="shared" si="4"/>
        <v>#DIV/0!</v>
      </c>
      <c r="AM87" t="e">
        <f t="shared" si="5"/>
        <v>#DIV/0!</v>
      </c>
      <c r="AN87">
        <f t="shared" si="6"/>
        <v>36.744916666666668</v>
      </c>
      <c r="AO87">
        <f t="shared" si="7"/>
        <v>33.505000000000003</v>
      </c>
      <c r="AP87">
        <v>1.7236</v>
      </c>
      <c r="AQ87">
        <v>4.1465999999999994</v>
      </c>
      <c r="AR87">
        <v>4.2025000000000006</v>
      </c>
      <c r="AS87">
        <v>2.93675</v>
      </c>
    </row>
    <row r="88" spans="1:45" x14ac:dyDescent="0.25">
      <c r="A88" t="s">
        <v>525</v>
      </c>
      <c r="B88" t="s">
        <v>626</v>
      </c>
      <c r="C88" t="s">
        <v>625</v>
      </c>
      <c r="D88" t="s">
        <v>433</v>
      </c>
      <c r="E88" t="s">
        <v>433</v>
      </c>
      <c r="F88" t="s">
        <v>433</v>
      </c>
      <c r="G88" t="s">
        <v>433</v>
      </c>
      <c r="H88" t="s">
        <v>433</v>
      </c>
      <c r="I88" t="s">
        <v>433</v>
      </c>
      <c r="J88" t="s">
        <v>433</v>
      </c>
      <c r="K88" t="s">
        <v>433</v>
      </c>
      <c r="L88" t="s">
        <v>433</v>
      </c>
      <c r="M88" t="s">
        <v>433</v>
      </c>
      <c r="N88">
        <v>36.130000000000003</v>
      </c>
      <c r="O88">
        <v>32.423999999999999</v>
      </c>
      <c r="P88">
        <v>33.378</v>
      </c>
      <c r="Q88">
        <v>29.009</v>
      </c>
      <c r="R88">
        <v>27.417999999999999</v>
      </c>
      <c r="S88">
        <v>26.338999999999999</v>
      </c>
      <c r="T88">
        <v>25.933</v>
      </c>
      <c r="U88">
        <v>24.338000000000001</v>
      </c>
      <c r="V88">
        <v>25.173999999999999</v>
      </c>
      <c r="W88">
        <v>26.838999999999999</v>
      </c>
      <c r="X88">
        <v>27.917000000000002</v>
      </c>
      <c r="Y88">
        <v>30.739000000000001</v>
      </c>
      <c r="Z88">
        <v>29.562999999999999</v>
      </c>
      <c r="AA88">
        <v>30.571000000000002</v>
      </c>
      <c r="AB88">
        <v>28.192</v>
      </c>
      <c r="AC88">
        <v>25.702000000000002</v>
      </c>
      <c r="AD88">
        <v>26.788</v>
      </c>
      <c r="AE88">
        <v>27.117000000000001</v>
      </c>
      <c r="AF88">
        <v>28.196999999999999</v>
      </c>
      <c r="AG88">
        <v>32.354999999999997</v>
      </c>
      <c r="AH88">
        <v>27.797999999999998</v>
      </c>
      <c r="AI88">
        <v>28.292000000000002</v>
      </c>
      <c r="AJ88">
        <v>29.693999999999999</v>
      </c>
      <c r="AK88">
        <v>29.294</v>
      </c>
      <c r="AL88" t="e">
        <f t="shared" si="4"/>
        <v>#DIV/0!</v>
      </c>
      <c r="AM88">
        <f t="shared" si="5"/>
        <v>28.698199999999996</v>
      </c>
      <c r="AN88">
        <f t="shared" si="6"/>
        <v>28.729928571428569</v>
      </c>
      <c r="AO88">
        <f t="shared" si="7"/>
        <v>28.323625</v>
      </c>
      <c r="AP88">
        <v>5.9003000000000005</v>
      </c>
      <c r="AQ88">
        <v>7.2481000000000009</v>
      </c>
      <c r="AR88">
        <v>5.0243571428571432</v>
      </c>
      <c r="AS88">
        <v>5.5026250000000001</v>
      </c>
    </row>
    <row r="89" spans="1:45" x14ac:dyDescent="0.25">
      <c r="A89" t="s">
        <v>524</v>
      </c>
      <c r="B89" t="s">
        <v>626</v>
      </c>
      <c r="C89" t="s">
        <v>625</v>
      </c>
      <c r="D89" t="s">
        <v>433</v>
      </c>
      <c r="E89" t="s">
        <v>433</v>
      </c>
      <c r="F89" t="s">
        <v>433</v>
      </c>
      <c r="G89" t="s">
        <v>433</v>
      </c>
      <c r="H89" t="s">
        <v>433</v>
      </c>
      <c r="I89" t="s">
        <v>433</v>
      </c>
      <c r="J89" t="s">
        <v>433</v>
      </c>
      <c r="K89" t="s">
        <v>433</v>
      </c>
      <c r="L89" t="s">
        <v>433</v>
      </c>
      <c r="M89" t="s">
        <v>433</v>
      </c>
      <c r="N89">
        <v>33.328000000000003</v>
      </c>
      <c r="O89">
        <v>37.701000000000001</v>
      </c>
      <c r="P89">
        <v>36.093000000000004</v>
      </c>
      <c r="Q89">
        <v>34.728999999999999</v>
      </c>
      <c r="R89">
        <v>30.605</v>
      </c>
      <c r="S89">
        <v>31.257999999999999</v>
      </c>
      <c r="T89">
        <v>27.224</v>
      </c>
      <c r="U89">
        <v>25.164000000000001</v>
      </c>
      <c r="V89">
        <v>25.876999999999999</v>
      </c>
      <c r="W89">
        <v>27.978999999999999</v>
      </c>
      <c r="X89">
        <v>29.001000000000001</v>
      </c>
      <c r="Y89">
        <v>26.751999999999999</v>
      </c>
      <c r="Z89">
        <v>26.855</v>
      </c>
      <c r="AA89">
        <v>26.388999999999999</v>
      </c>
      <c r="AB89">
        <v>24.422999999999998</v>
      </c>
      <c r="AC89">
        <v>40.048999999999999</v>
      </c>
      <c r="AD89">
        <v>37.171999999999997</v>
      </c>
      <c r="AE89">
        <v>37.088999999999999</v>
      </c>
      <c r="AF89">
        <v>37.997</v>
      </c>
      <c r="AG89">
        <v>39.996000000000002</v>
      </c>
      <c r="AH89">
        <v>36.667000000000002</v>
      </c>
      <c r="AI89">
        <v>33.756999999999998</v>
      </c>
      <c r="AJ89">
        <v>33.773000000000003</v>
      </c>
      <c r="AK89">
        <v>36.133000000000003</v>
      </c>
      <c r="AL89" t="e">
        <f t="shared" si="4"/>
        <v>#DIV/0!</v>
      </c>
      <c r="AM89">
        <f t="shared" si="5"/>
        <v>30.995799999999996</v>
      </c>
      <c r="AN89">
        <f t="shared" si="6"/>
        <v>33.289499999999997</v>
      </c>
      <c r="AO89">
        <f t="shared" si="7"/>
        <v>30.966249999999999</v>
      </c>
      <c r="AP89">
        <v>10.522500000000001</v>
      </c>
      <c r="AQ89">
        <v>6.6121000000000008</v>
      </c>
      <c r="AR89">
        <v>6.4663571428571416</v>
      </c>
      <c r="AS89">
        <v>7.802624999999999</v>
      </c>
    </row>
    <row r="90" spans="1:45" x14ac:dyDescent="0.25">
      <c r="A90" t="s">
        <v>523</v>
      </c>
      <c r="B90" t="s">
        <v>626</v>
      </c>
      <c r="C90" t="s">
        <v>625</v>
      </c>
      <c r="D90" t="s">
        <v>433</v>
      </c>
      <c r="E90" t="s">
        <v>433</v>
      </c>
      <c r="F90" t="s">
        <v>433</v>
      </c>
      <c r="G90" t="s">
        <v>433</v>
      </c>
      <c r="H90" t="s">
        <v>433</v>
      </c>
      <c r="I90" t="s">
        <v>433</v>
      </c>
      <c r="J90" t="s">
        <v>433</v>
      </c>
      <c r="K90" t="s">
        <v>433</v>
      </c>
      <c r="L90" t="s">
        <v>433</v>
      </c>
      <c r="M90" t="s">
        <v>433</v>
      </c>
      <c r="N90" t="s">
        <v>433</v>
      </c>
      <c r="O90" t="s">
        <v>433</v>
      </c>
      <c r="P90" t="s">
        <v>433</v>
      </c>
      <c r="Q90" t="s">
        <v>433</v>
      </c>
      <c r="R90" t="s">
        <v>433</v>
      </c>
      <c r="S90" t="s">
        <v>433</v>
      </c>
      <c r="T90" t="s">
        <v>433</v>
      </c>
      <c r="U90" t="s">
        <v>433</v>
      </c>
      <c r="V90" t="s">
        <v>433</v>
      </c>
      <c r="W90" t="s">
        <v>433</v>
      </c>
      <c r="X90">
        <v>21.573</v>
      </c>
      <c r="Y90">
        <v>21.064</v>
      </c>
      <c r="Z90">
        <v>24.32</v>
      </c>
      <c r="AA90">
        <v>23.19</v>
      </c>
      <c r="AB90">
        <v>23.777000000000001</v>
      </c>
      <c r="AC90">
        <v>24.626999999999999</v>
      </c>
      <c r="AD90">
        <v>24.873000000000001</v>
      </c>
      <c r="AE90">
        <v>24.498000000000001</v>
      </c>
      <c r="AF90">
        <v>21.167999999999999</v>
      </c>
      <c r="AG90">
        <v>25.934999999999999</v>
      </c>
      <c r="AH90">
        <v>22.963000000000001</v>
      </c>
      <c r="AI90">
        <v>24.978999999999999</v>
      </c>
      <c r="AJ90">
        <v>18.518999999999998</v>
      </c>
      <c r="AK90">
        <v>23.911000000000001</v>
      </c>
      <c r="AL90" t="e">
        <f t="shared" si="4"/>
        <v>#DIV/0!</v>
      </c>
      <c r="AM90" t="e">
        <f t="shared" si="5"/>
        <v>#DIV/0!</v>
      </c>
      <c r="AN90">
        <f t="shared" si="6"/>
        <v>23.242642857142858</v>
      </c>
      <c r="AO90">
        <f t="shared" si="7"/>
        <v>23.490249999999996</v>
      </c>
      <c r="AP90">
        <v>2.3593000000000002</v>
      </c>
      <c r="AQ90">
        <v>4.5416999999999996</v>
      </c>
      <c r="AR90">
        <v>4.1562142857142863</v>
      </c>
      <c r="AS90">
        <v>4.8058750000000003</v>
      </c>
    </row>
    <row r="91" spans="1:45" x14ac:dyDescent="0.25">
      <c r="A91" t="s">
        <v>522</v>
      </c>
      <c r="B91" t="s">
        <v>626</v>
      </c>
      <c r="C91" t="s">
        <v>625</v>
      </c>
      <c r="D91" t="s">
        <v>433</v>
      </c>
      <c r="E91" t="s">
        <v>433</v>
      </c>
      <c r="F91" t="s">
        <v>433</v>
      </c>
      <c r="G91" t="s">
        <v>433</v>
      </c>
      <c r="H91" t="s">
        <v>433</v>
      </c>
      <c r="I91" t="s">
        <v>433</v>
      </c>
      <c r="J91" t="s">
        <v>433</v>
      </c>
      <c r="K91" t="s">
        <v>433</v>
      </c>
      <c r="L91" t="s">
        <v>433</v>
      </c>
      <c r="M91" t="s">
        <v>433</v>
      </c>
      <c r="N91" t="s">
        <v>433</v>
      </c>
      <c r="O91" t="s">
        <v>433</v>
      </c>
      <c r="P91" t="s">
        <v>433</v>
      </c>
      <c r="Q91" t="s">
        <v>433</v>
      </c>
      <c r="R91" t="s">
        <v>433</v>
      </c>
      <c r="S91" t="s">
        <v>433</v>
      </c>
      <c r="T91" t="s">
        <v>433</v>
      </c>
      <c r="U91" t="s">
        <v>433</v>
      </c>
      <c r="V91" t="s">
        <v>433</v>
      </c>
      <c r="W91" t="s">
        <v>433</v>
      </c>
      <c r="X91">
        <v>42.737000000000002</v>
      </c>
      <c r="Y91">
        <v>44.451000000000001</v>
      </c>
      <c r="Z91">
        <v>43.49</v>
      </c>
      <c r="AA91">
        <v>45.487000000000002</v>
      </c>
      <c r="AB91">
        <v>42.356000000000002</v>
      </c>
      <c r="AC91">
        <v>42.170999999999999</v>
      </c>
      <c r="AD91">
        <v>42.301000000000002</v>
      </c>
      <c r="AE91">
        <v>41.140999999999998</v>
      </c>
      <c r="AF91">
        <v>42.573999999999998</v>
      </c>
      <c r="AG91">
        <v>41.857999999999997</v>
      </c>
      <c r="AH91">
        <v>41.03</v>
      </c>
      <c r="AI91">
        <v>40.856000000000002</v>
      </c>
      <c r="AJ91">
        <v>42.381999999999998</v>
      </c>
      <c r="AK91">
        <v>42.216999999999999</v>
      </c>
      <c r="AL91" t="e">
        <f t="shared" si="4"/>
        <v>#DIV/0!</v>
      </c>
      <c r="AM91" t="e">
        <f t="shared" si="5"/>
        <v>#DIV/0!</v>
      </c>
      <c r="AN91">
        <f t="shared" si="6"/>
        <v>42.50364285714285</v>
      </c>
      <c r="AO91">
        <f t="shared" si="7"/>
        <v>43.016750000000002</v>
      </c>
      <c r="AP91" t="e">
        <v>#DIV/0!</v>
      </c>
      <c r="AQ91" t="e">
        <v>#DIV/0!</v>
      </c>
      <c r="AR91">
        <v>2.1592307692307697</v>
      </c>
      <c r="AS91">
        <v>2.3108571428571429</v>
      </c>
    </row>
    <row r="92" spans="1:45" x14ac:dyDescent="0.25">
      <c r="A92" t="s">
        <v>520</v>
      </c>
      <c r="B92" t="s">
        <v>626</v>
      </c>
      <c r="C92" t="s">
        <v>625</v>
      </c>
      <c r="D92" t="s">
        <v>433</v>
      </c>
      <c r="E92" t="s">
        <v>433</v>
      </c>
      <c r="F92" t="s">
        <v>433</v>
      </c>
      <c r="G92" t="s">
        <v>433</v>
      </c>
      <c r="H92" t="s">
        <v>433</v>
      </c>
      <c r="I92" t="s">
        <v>433</v>
      </c>
      <c r="J92" t="s">
        <v>433</v>
      </c>
      <c r="K92" t="s">
        <v>433</v>
      </c>
      <c r="L92" t="s">
        <v>433</v>
      </c>
      <c r="M92" t="s">
        <v>433</v>
      </c>
      <c r="N92" t="s">
        <v>433</v>
      </c>
      <c r="O92" t="s">
        <v>433</v>
      </c>
      <c r="P92" t="s">
        <v>433</v>
      </c>
      <c r="Q92" t="s">
        <v>433</v>
      </c>
      <c r="R92" t="s">
        <v>433</v>
      </c>
      <c r="S92" t="s">
        <v>433</v>
      </c>
      <c r="T92" t="s">
        <v>433</v>
      </c>
      <c r="U92" t="s">
        <v>433</v>
      </c>
      <c r="V92" t="s">
        <v>433</v>
      </c>
      <c r="W92" t="s">
        <v>433</v>
      </c>
      <c r="X92" t="s">
        <v>433</v>
      </c>
      <c r="Y92" t="s">
        <v>433</v>
      </c>
      <c r="Z92" t="s">
        <v>433</v>
      </c>
      <c r="AA92" t="s">
        <v>433</v>
      </c>
      <c r="AB92">
        <v>30.783999999999999</v>
      </c>
      <c r="AC92">
        <v>28.661999999999999</v>
      </c>
      <c r="AD92">
        <v>24.486000000000001</v>
      </c>
      <c r="AE92">
        <v>25.454000000000001</v>
      </c>
      <c r="AF92">
        <v>25.591999999999999</v>
      </c>
      <c r="AG92">
        <v>23.727</v>
      </c>
      <c r="AH92">
        <v>22.478000000000002</v>
      </c>
      <c r="AI92">
        <v>22.495000000000001</v>
      </c>
      <c r="AJ92">
        <v>29.917000000000002</v>
      </c>
      <c r="AK92">
        <v>28.718</v>
      </c>
      <c r="AL92" t="e">
        <f t="shared" si="4"/>
        <v>#DIV/0!</v>
      </c>
      <c r="AM92" t="e">
        <f t="shared" si="5"/>
        <v>#DIV/0!</v>
      </c>
      <c r="AN92">
        <f t="shared" si="6"/>
        <v>26.231300000000005</v>
      </c>
      <c r="AO92">
        <f t="shared" si="7"/>
        <v>27.346499999999999</v>
      </c>
      <c r="AP92" t="e">
        <v>#DIV/0!</v>
      </c>
      <c r="AQ92">
        <v>2.9633333333333334</v>
      </c>
      <c r="AR92">
        <v>4.6761428571428567</v>
      </c>
      <c r="AS92">
        <v>5.5782499999999997</v>
      </c>
    </row>
    <row r="93" spans="1:45" x14ac:dyDescent="0.25">
      <c r="A93" t="s">
        <v>519</v>
      </c>
      <c r="B93" t="s">
        <v>626</v>
      </c>
      <c r="C93" t="s">
        <v>625</v>
      </c>
      <c r="D93" t="s">
        <v>433</v>
      </c>
      <c r="E93" t="s">
        <v>433</v>
      </c>
      <c r="F93" t="s">
        <v>433</v>
      </c>
      <c r="G93" t="s">
        <v>433</v>
      </c>
      <c r="H93" t="s">
        <v>433</v>
      </c>
      <c r="I93" t="s">
        <v>433</v>
      </c>
      <c r="J93" t="s">
        <v>433</v>
      </c>
      <c r="K93" t="s">
        <v>433</v>
      </c>
      <c r="L93" t="s">
        <v>433</v>
      </c>
      <c r="M93" t="s">
        <v>433</v>
      </c>
      <c r="N93" t="s">
        <v>433</v>
      </c>
      <c r="O93" t="s">
        <v>433</v>
      </c>
      <c r="P93" t="s">
        <v>433</v>
      </c>
      <c r="Q93" t="s">
        <v>433</v>
      </c>
      <c r="R93" t="s">
        <v>433</v>
      </c>
      <c r="S93" t="s">
        <v>433</v>
      </c>
      <c r="T93" t="s">
        <v>433</v>
      </c>
      <c r="U93" t="s">
        <v>433</v>
      </c>
      <c r="V93" t="s">
        <v>433</v>
      </c>
      <c r="W93" t="s">
        <v>433</v>
      </c>
      <c r="X93">
        <v>23.527000000000001</v>
      </c>
      <c r="Y93">
        <v>23.7</v>
      </c>
      <c r="Z93">
        <v>24.638000000000002</v>
      </c>
      <c r="AA93">
        <v>24.806000000000001</v>
      </c>
      <c r="AB93">
        <v>23.866</v>
      </c>
      <c r="AC93">
        <v>24.364000000000001</v>
      </c>
      <c r="AD93">
        <v>23.451000000000001</v>
      </c>
      <c r="AE93">
        <v>22.82</v>
      </c>
      <c r="AF93">
        <v>23.837</v>
      </c>
      <c r="AG93">
        <v>26.338000000000001</v>
      </c>
      <c r="AH93">
        <v>25.085999999999999</v>
      </c>
      <c r="AI93">
        <v>24.634</v>
      </c>
      <c r="AJ93">
        <v>23.3</v>
      </c>
      <c r="AK93">
        <v>24.861000000000001</v>
      </c>
      <c r="AL93" t="e">
        <f t="shared" si="4"/>
        <v>#DIV/0!</v>
      </c>
      <c r="AM93" t="e">
        <f t="shared" si="5"/>
        <v>#DIV/0!</v>
      </c>
      <c r="AN93">
        <f t="shared" si="6"/>
        <v>24.23057142857143</v>
      </c>
      <c r="AO93">
        <f t="shared" si="7"/>
        <v>23.8965</v>
      </c>
      <c r="AP93">
        <v>5.5724</v>
      </c>
      <c r="AQ93">
        <v>5.845699999999999</v>
      </c>
      <c r="AR93">
        <v>4.0814285714285718</v>
      </c>
      <c r="AS93">
        <v>4.2726249999999997</v>
      </c>
    </row>
    <row r="94" spans="1:45" x14ac:dyDescent="0.25">
      <c r="A94" t="s">
        <v>518</v>
      </c>
      <c r="B94" t="s">
        <v>626</v>
      </c>
      <c r="C94" t="s">
        <v>625</v>
      </c>
      <c r="D94" t="s">
        <v>433</v>
      </c>
      <c r="E94" t="s">
        <v>433</v>
      </c>
      <c r="F94" t="s">
        <v>433</v>
      </c>
      <c r="G94" t="s">
        <v>433</v>
      </c>
      <c r="H94" t="s">
        <v>433</v>
      </c>
      <c r="I94" t="s">
        <v>433</v>
      </c>
      <c r="J94" t="s">
        <v>433</v>
      </c>
      <c r="K94" t="s">
        <v>433</v>
      </c>
      <c r="L94" t="s">
        <v>433</v>
      </c>
      <c r="M94" t="s">
        <v>433</v>
      </c>
      <c r="N94">
        <v>24.69</v>
      </c>
      <c r="O94">
        <v>21.286000000000001</v>
      </c>
      <c r="P94">
        <v>19.794</v>
      </c>
      <c r="Q94">
        <v>17.984999999999999</v>
      </c>
      <c r="R94">
        <v>18.21</v>
      </c>
      <c r="S94">
        <v>22.247</v>
      </c>
      <c r="T94">
        <v>23.64</v>
      </c>
      <c r="U94">
        <v>23.954000000000001</v>
      </c>
      <c r="V94">
        <v>22.355</v>
      </c>
      <c r="W94">
        <v>22.408000000000001</v>
      </c>
      <c r="X94">
        <v>20.904</v>
      </c>
      <c r="Y94">
        <v>21.242000000000001</v>
      </c>
      <c r="Z94">
        <v>22.117999999999999</v>
      </c>
      <c r="AA94">
        <v>21.966000000000001</v>
      </c>
      <c r="AB94">
        <v>21.009</v>
      </c>
      <c r="AC94">
        <v>21.7</v>
      </c>
      <c r="AD94">
        <v>22.853999999999999</v>
      </c>
      <c r="AE94">
        <v>23.306999999999999</v>
      </c>
      <c r="AF94">
        <v>25.934999999999999</v>
      </c>
      <c r="AG94">
        <v>27.149000000000001</v>
      </c>
      <c r="AH94">
        <v>26.873999999999999</v>
      </c>
      <c r="AI94">
        <v>26.96</v>
      </c>
      <c r="AJ94">
        <v>27.515999999999998</v>
      </c>
      <c r="AK94">
        <v>28.053999999999998</v>
      </c>
      <c r="AL94" t="e">
        <f t="shared" si="4"/>
        <v>#DIV/0!</v>
      </c>
      <c r="AM94">
        <f t="shared" si="5"/>
        <v>21.6569</v>
      </c>
      <c r="AN94">
        <f t="shared" si="6"/>
        <v>24.113428571428567</v>
      </c>
      <c r="AO94">
        <f t="shared" si="7"/>
        <v>21.887499999999999</v>
      </c>
      <c r="AP94">
        <v>2.3603000000000005</v>
      </c>
      <c r="AQ94">
        <v>3.4673000000000003</v>
      </c>
      <c r="AR94">
        <v>2.3554999999999997</v>
      </c>
      <c r="AS94">
        <v>2.7155</v>
      </c>
    </row>
    <row r="95" spans="1:45" x14ac:dyDescent="0.25">
      <c r="A95" t="s">
        <v>516</v>
      </c>
      <c r="B95" t="s">
        <v>626</v>
      </c>
      <c r="C95" t="s">
        <v>625</v>
      </c>
      <c r="D95" t="s">
        <v>433</v>
      </c>
      <c r="E95" t="s">
        <v>433</v>
      </c>
      <c r="F95" t="s">
        <v>433</v>
      </c>
      <c r="G95" t="s">
        <v>433</v>
      </c>
      <c r="H95" t="s">
        <v>433</v>
      </c>
      <c r="I95" t="s">
        <v>433</v>
      </c>
      <c r="J95" t="s">
        <v>433</v>
      </c>
      <c r="K95" t="s">
        <v>433</v>
      </c>
      <c r="L95" t="s">
        <v>433</v>
      </c>
      <c r="M95" t="s">
        <v>433</v>
      </c>
      <c r="N95" t="s">
        <v>433</v>
      </c>
      <c r="O95" t="s">
        <v>433</v>
      </c>
      <c r="P95" t="s">
        <v>433</v>
      </c>
      <c r="Q95" t="s">
        <v>433</v>
      </c>
      <c r="R95" t="s">
        <v>433</v>
      </c>
      <c r="S95">
        <v>43.127000000000002</v>
      </c>
      <c r="T95">
        <v>41.543999999999997</v>
      </c>
      <c r="U95">
        <v>46.290999999999997</v>
      </c>
      <c r="V95">
        <v>39.426000000000002</v>
      </c>
      <c r="W95">
        <v>33.595999999999997</v>
      </c>
      <c r="X95">
        <v>33.829000000000001</v>
      </c>
      <c r="Y95">
        <v>29.416</v>
      </c>
      <c r="Z95">
        <v>30.393999999999998</v>
      </c>
      <c r="AA95">
        <v>33.316000000000003</v>
      </c>
      <c r="AB95">
        <v>34.628999999999998</v>
      </c>
      <c r="AC95">
        <v>37.015999999999998</v>
      </c>
      <c r="AD95">
        <v>40.159999999999997</v>
      </c>
      <c r="AE95">
        <v>42.555999999999997</v>
      </c>
      <c r="AF95">
        <v>41.555</v>
      </c>
      <c r="AG95">
        <v>45.253999999999998</v>
      </c>
      <c r="AH95">
        <v>40.795999999999999</v>
      </c>
      <c r="AI95">
        <v>38.981999999999999</v>
      </c>
      <c r="AJ95">
        <v>40.093000000000004</v>
      </c>
      <c r="AK95">
        <v>38.475999999999999</v>
      </c>
      <c r="AL95" t="e">
        <f t="shared" si="4"/>
        <v>#DIV/0!</v>
      </c>
      <c r="AM95">
        <f t="shared" si="5"/>
        <v>40.796799999999998</v>
      </c>
      <c r="AN95">
        <f t="shared" si="6"/>
        <v>37.605142857142859</v>
      </c>
      <c r="AO95">
        <f t="shared" si="7"/>
        <v>35.164499999999997</v>
      </c>
      <c r="AP95" t="e">
        <v>#DIV/0!</v>
      </c>
      <c r="AQ95">
        <v>-6.8092857142857151</v>
      </c>
      <c r="AR95">
        <v>4.9824285714285717</v>
      </c>
      <c r="AS95">
        <v>5.6661250000000001</v>
      </c>
    </row>
    <row r="96" spans="1:45" x14ac:dyDescent="0.25">
      <c r="A96" t="s">
        <v>515</v>
      </c>
      <c r="B96" t="s">
        <v>626</v>
      </c>
      <c r="C96" t="s">
        <v>625</v>
      </c>
      <c r="D96" t="s">
        <v>433</v>
      </c>
      <c r="E96">
        <v>39.960999999999999</v>
      </c>
      <c r="F96">
        <v>40.323999999999998</v>
      </c>
      <c r="G96">
        <v>40.777000000000001</v>
      </c>
      <c r="H96">
        <v>41.732999999999997</v>
      </c>
      <c r="I96">
        <v>42.470999999999997</v>
      </c>
      <c r="J96">
        <v>46.173999999999999</v>
      </c>
      <c r="K96">
        <v>46.884999999999998</v>
      </c>
      <c r="L96">
        <v>46.493000000000002</v>
      </c>
      <c r="M96">
        <v>46.747999999999998</v>
      </c>
      <c r="N96">
        <v>45.904000000000003</v>
      </c>
      <c r="O96">
        <v>40.872</v>
      </c>
      <c r="P96">
        <v>25.86</v>
      </c>
      <c r="Q96">
        <v>31.178000000000001</v>
      </c>
      <c r="R96">
        <v>25.709</v>
      </c>
      <c r="S96">
        <v>22.754000000000001</v>
      </c>
      <c r="T96">
        <v>24.486999999999998</v>
      </c>
      <c r="U96">
        <v>26.379000000000001</v>
      </c>
      <c r="V96">
        <v>30.960999999999999</v>
      </c>
      <c r="W96">
        <v>28.864999999999998</v>
      </c>
      <c r="X96">
        <v>29.541</v>
      </c>
      <c r="Y96">
        <v>30.053999999999998</v>
      </c>
      <c r="Z96">
        <v>30.341999999999999</v>
      </c>
      <c r="AA96">
        <v>28.811</v>
      </c>
      <c r="AB96">
        <v>27.370999999999999</v>
      </c>
      <c r="AC96">
        <v>21.658000000000001</v>
      </c>
      <c r="AD96">
        <v>22.677</v>
      </c>
      <c r="AE96">
        <v>30.533999999999999</v>
      </c>
      <c r="AF96">
        <v>32.396999999999998</v>
      </c>
      <c r="AG96">
        <v>30.51</v>
      </c>
      <c r="AH96">
        <v>31.574999999999999</v>
      </c>
      <c r="AI96">
        <v>37.932000000000002</v>
      </c>
      <c r="AJ96">
        <v>38.906999999999996</v>
      </c>
      <c r="AK96">
        <v>40.216000000000001</v>
      </c>
      <c r="AL96">
        <f t="shared" si="4"/>
        <v>43.507333333333328</v>
      </c>
      <c r="AM96">
        <f t="shared" si="5"/>
        <v>30.296900000000001</v>
      </c>
      <c r="AN96">
        <f t="shared" si="6"/>
        <v>30.894642857142856</v>
      </c>
      <c r="AO96">
        <f t="shared" si="7"/>
        <v>27.623499999999996</v>
      </c>
      <c r="AP96">
        <v>6.2832000000000008</v>
      </c>
      <c r="AQ96">
        <v>-0.30580000000000018</v>
      </c>
      <c r="AR96">
        <v>8.5919285714285714</v>
      </c>
      <c r="AS96">
        <v>6.5388750000000009</v>
      </c>
    </row>
    <row r="97" spans="1:45" x14ac:dyDescent="0.25">
      <c r="A97" t="s">
        <v>514</v>
      </c>
      <c r="B97" t="s">
        <v>626</v>
      </c>
      <c r="C97" t="s">
        <v>625</v>
      </c>
      <c r="D97" t="s">
        <v>433</v>
      </c>
      <c r="E97" t="s">
        <v>433</v>
      </c>
      <c r="F97" t="s">
        <v>433</v>
      </c>
      <c r="G97" t="s">
        <v>433</v>
      </c>
      <c r="H97" t="s">
        <v>433</v>
      </c>
      <c r="I97" t="s">
        <v>433</v>
      </c>
      <c r="J97" t="s">
        <v>433</v>
      </c>
      <c r="K97" t="s">
        <v>433</v>
      </c>
      <c r="L97" t="s">
        <v>433</v>
      </c>
      <c r="M97" t="s">
        <v>433</v>
      </c>
      <c r="N97" t="s">
        <v>433</v>
      </c>
      <c r="O97" t="s">
        <v>433</v>
      </c>
      <c r="P97" t="s">
        <v>433</v>
      </c>
      <c r="Q97" t="s">
        <v>433</v>
      </c>
      <c r="R97" t="s">
        <v>433</v>
      </c>
      <c r="S97" t="s">
        <v>433</v>
      </c>
      <c r="T97" t="s">
        <v>433</v>
      </c>
      <c r="U97" t="s">
        <v>433</v>
      </c>
      <c r="V97" t="s">
        <v>433</v>
      </c>
      <c r="W97" t="s">
        <v>433</v>
      </c>
      <c r="X97" t="s">
        <v>433</v>
      </c>
      <c r="Y97" t="s">
        <v>433</v>
      </c>
      <c r="Z97">
        <v>36.972999999999999</v>
      </c>
      <c r="AA97">
        <v>42.555999999999997</v>
      </c>
      <c r="AB97">
        <v>39.838999999999999</v>
      </c>
      <c r="AC97">
        <v>38.191000000000003</v>
      </c>
      <c r="AD97">
        <v>41.780999999999999</v>
      </c>
      <c r="AE97">
        <v>42.866</v>
      </c>
      <c r="AF97">
        <v>51.618000000000002</v>
      </c>
      <c r="AG97">
        <v>47.823</v>
      </c>
      <c r="AH97">
        <v>45.887999999999998</v>
      </c>
      <c r="AI97">
        <v>43.752000000000002</v>
      </c>
      <c r="AJ97">
        <v>45.868000000000002</v>
      </c>
      <c r="AK97">
        <v>44.783000000000001</v>
      </c>
      <c r="AL97" t="e">
        <f t="shared" si="4"/>
        <v>#DIV/0!</v>
      </c>
      <c r="AM97" t="e">
        <f t="shared" si="5"/>
        <v>#DIV/0!</v>
      </c>
      <c r="AN97">
        <f t="shared" si="6"/>
        <v>43.494833333333332</v>
      </c>
      <c r="AO97">
        <f t="shared" si="7"/>
        <v>40.367666666666672</v>
      </c>
      <c r="AP97" t="e">
        <v>#DIV/0!</v>
      </c>
      <c r="AQ97" t="e">
        <v>#DIV/0!</v>
      </c>
      <c r="AR97">
        <v>3.1603076923076925</v>
      </c>
      <c r="AS97">
        <v>4.7714285714285722</v>
      </c>
    </row>
    <row r="98" spans="1:45" x14ac:dyDescent="0.25">
      <c r="A98" t="s">
        <v>513</v>
      </c>
      <c r="B98" t="s">
        <v>626</v>
      </c>
      <c r="C98" t="s">
        <v>625</v>
      </c>
      <c r="D98" t="s">
        <v>433</v>
      </c>
      <c r="E98" t="s">
        <v>433</v>
      </c>
      <c r="F98" t="s">
        <v>433</v>
      </c>
      <c r="G98" t="s">
        <v>433</v>
      </c>
      <c r="H98" t="s">
        <v>433</v>
      </c>
      <c r="I98" t="s">
        <v>433</v>
      </c>
      <c r="J98" t="s">
        <v>433</v>
      </c>
      <c r="K98" t="s">
        <v>433</v>
      </c>
      <c r="L98" t="s">
        <v>433</v>
      </c>
      <c r="M98" t="s">
        <v>433</v>
      </c>
      <c r="N98">
        <v>25.581</v>
      </c>
      <c r="O98">
        <v>23.431000000000001</v>
      </c>
      <c r="P98">
        <v>25.369</v>
      </c>
      <c r="Q98">
        <v>26.27</v>
      </c>
      <c r="R98">
        <v>24.574999999999999</v>
      </c>
      <c r="S98">
        <v>24.163</v>
      </c>
      <c r="T98">
        <v>19.853000000000002</v>
      </c>
      <c r="U98">
        <v>21.145</v>
      </c>
      <c r="V98">
        <v>21.195</v>
      </c>
      <c r="W98">
        <v>20.9</v>
      </c>
      <c r="X98">
        <v>25.847000000000001</v>
      </c>
      <c r="Y98">
        <v>26.83</v>
      </c>
      <c r="Z98">
        <v>29.195</v>
      </c>
      <c r="AA98">
        <v>27.254999999999999</v>
      </c>
      <c r="AB98">
        <v>27.736000000000001</v>
      </c>
      <c r="AC98">
        <v>32.457999999999998</v>
      </c>
      <c r="AD98">
        <v>29.4</v>
      </c>
      <c r="AE98">
        <v>30.055</v>
      </c>
      <c r="AF98">
        <v>31.826000000000001</v>
      </c>
      <c r="AG98">
        <v>31.082000000000001</v>
      </c>
      <c r="AH98">
        <v>31.907</v>
      </c>
      <c r="AI98">
        <v>34.533999999999999</v>
      </c>
      <c r="AJ98">
        <v>36.084000000000003</v>
      </c>
      <c r="AK98">
        <v>33.881</v>
      </c>
      <c r="AL98" t="e">
        <f t="shared" si="4"/>
        <v>#DIV/0!</v>
      </c>
      <c r="AM98">
        <f t="shared" si="5"/>
        <v>23.248200000000004</v>
      </c>
      <c r="AN98">
        <f t="shared" si="6"/>
        <v>30.577857142857145</v>
      </c>
      <c r="AO98">
        <f t="shared" si="7"/>
        <v>28.597000000000001</v>
      </c>
      <c r="AP98">
        <v>3.9287000000000001</v>
      </c>
      <c r="AQ98">
        <v>2.7863000000000002</v>
      </c>
      <c r="AR98">
        <v>4.5034999999999998</v>
      </c>
      <c r="AS98">
        <v>4.6281249999999998</v>
      </c>
    </row>
    <row r="99" spans="1:45" x14ac:dyDescent="0.25">
      <c r="A99" t="s">
        <v>512</v>
      </c>
      <c r="B99" t="s">
        <v>626</v>
      </c>
      <c r="C99" t="s">
        <v>625</v>
      </c>
      <c r="D99">
        <v>12.74</v>
      </c>
      <c r="E99">
        <v>21.347999999999999</v>
      </c>
      <c r="F99">
        <v>24.242000000000001</v>
      </c>
      <c r="G99">
        <v>31.677</v>
      </c>
      <c r="H99">
        <v>27.673999999999999</v>
      </c>
      <c r="I99">
        <v>18.866</v>
      </c>
      <c r="J99">
        <v>21.72</v>
      </c>
      <c r="K99">
        <v>20.510999999999999</v>
      </c>
      <c r="L99">
        <v>24.245000000000001</v>
      </c>
      <c r="M99">
        <v>24.245999999999999</v>
      </c>
      <c r="N99">
        <v>18.792000000000002</v>
      </c>
      <c r="O99">
        <v>21.786000000000001</v>
      </c>
      <c r="P99">
        <v>26.31</v>
      </c>
      <c r="Q99">
        <v>25.815000000000001</v>
      </c>
      <c r="R99">
        <v>27.576000000000001</v>
      </c>
      <c r="S99">
        <v>22.463000000000001</v>
      </c>
      <c r="T99">
        <v>16.582000000000001</v>
      </c>
      <c r="U99">
        <v>18.972000000000001</v>
      </c>
      <c r="V99">
        <v>17.196000000000002</v>
      </c>
      <c r="W99">
        <v>19.385000000000002</v>
      </c>
      <c r="X99">
        <v>21.207000000000001</v>
      </c>
      <c r="Y99">
        <v>25.687000000000001</v>
      </c>
      <c r="Z99">
        <v>22.271000000000001</v>
      </c>
      <c r="AA99">
        <v>22.077000000000002</v>
      </c>
      <c r="AB99">
        <v>20.896000000000001</v>
      </c>
      <c r="AC99">
        <v>19.831</v>
      </c>
      <c r="AD99">
        <v>23.451000000000001</v>
      </c>
      <c r="AE99">
        <v>24.603999999999999</v>
      </c>
      <c r="AF99">
        <v>24.95</v>
      </c>
      <c r="AG99">
        <v>29.373000000000001</v>
      </c>
      <c r="AH99">
        <v>29.988</v>
      </c>
      <c r="AI99">
        <v>31.898</v>
      </c>
      <c r="AJ99">
        <v>31.376999999999999</v>
      </c>
      <c r="AK99">
        <v>34.898000000000003</v>
      </c>
      <c r="AL99">
        <f t="shared" si="4"/>
        <v>22.726900000000004</v>
      </c>
      <c r="AM99">
        <f t="shared" si="5"/>
        <v>21.487699999999997</v>
      </c>
      <c r="AN99">
        <f t="shared" si="6"/>
        <v>25.893428571428576</v>
      </c>
      <c r="AO99">
        <f t="shared" si="7"/>
        <v>22.503</v>
      </c>
      <c r="AP99">
        <v>0.82279999999999975</v>
      </c>
      <c r="AQ99">
        <v>6.5543000000000005</v>
      </c>
      <c r="AR99">
        <v>7.4632857142857167</v>
      </c>
      <c r="AS99">
        <v>7.894750000000001</v>
      </c>
    </row>
    <row r="100" spans="1:45" x14ac:dyDescent="0.25">
      <c r="A100" t="s">
        <v>510</v>
      </c>
      <c r="B100" t="s">
        <v>626</v>
      </c>
      <c r="C100" t="s">
        <v>625</v>
      </c>
      <c r="D100" t="s">
        <v>433</v>
      </c>
      <c r="E100" t="s">
        <v>433</v>
      </c>
      <c r="F100" t="s">
        <v>433</v>
      </c>
      <c r="G100" t="s">
        <v>433</v>
      </c>
      <c r="H100" t="s">
        <v>433</v>
      </c>
      <c r="I100" t="s">
        <v>433</v>
      </c>
      <c r="J100" t="s">
        <v>433</v>
      </c>
      <c r="K100" t="s">
        <v>433</v>
      </c>
      <c r="L100" t="s">
        <v>433</v>
      </c>
      <c r="M100" t="s">
        <v>433</v>
      </c>
      <c r="N100">
        <v>26.86</v>
      </c>
      <c r="O100">
        <v>32.133000000000003</v>
      </c>
      <c r="P100">
        <v>35.000999999999998</v>
      </c>
      <c r="Q100">
        <v>33.555</v>
      </c>
      <c r="R100">
        <v>30.445</v>
      </c>
      <c r="S100">
        <v>31.945</v>
      </c>
      <c r="T100">
        <v>33.472000000000001</v>
      </c>
      <c r="U100">
        <v>33.924999999999997</v>
      </c>
      <c r="V100">
        <v>34.398000000000003</v>
      </c>
      <c r="W100">
        <v>33.371000000000002</v>
      </c>
      <c r="X100">
        <v>29.427</v>
      </c>
      <c r="Y100">
        <v>29.774000000000001</v>
      </c>
      <c r="Z100">
        <v>29.687999999999999</v>
      </c>
      <c r="AA100">
        <v>30.265000000000001</v>
      </c>
      <c r="AB100">
        <v>28.059000000000001</v>
      </c>
      <c r="AC100">
        <v>26.81</v>
      </c>
      <c r="AD100">
        <v>25.547999999999998</v>
      </c>
      <c r="AE100">
        <v>24.995999999999999</v>
      </c>
      <c r="AF100">
        <v>27.555</v>
      </c>
      <c r="AG100">
        <v>31.114000000000001</v>
      </c>
      <c r="AH100">
        <v>32.395000000000003</v>
      </c>
      <c r="AI100">
        <v>36.642000000000003</v>
      </c>
      <c r="AJ100">
        <v>33.457000000000001</v>
      </c>
      <c r="AK100">
        <v>34.69</v>
      </c>
      <c r="AL100" t="e">
        <f t="shared" si="4"/>
        <v>#DIV/0!</v>
      </c>
      <c r="AM100">
        <f t="shared" si="5"/>
        <v>32.5105</v>
      </c>
      <c r="AN100">
        <f t="shared" si="6"/>
        <v>30.029999999999998</v>
      </c>
      <c r="AO100">
        <f t="shared" si="7"/>
        <v>28.070875000000001</v>
      </c>
      <c r="AP100" t="e">
        <v>#DIV/0!</v>
      </c>
      <c r="AQ100">
        <v>3.8913333333333324</v>
      </c>
      <c r="AR100">
        <v>4.7064999999999992</v>
      </c>
      <c r="AS100">
        <v>5.1884999999999994</v>
      </c>
    </row>
    <row r="101" spans="1:45" x14ac:dyDescent="0.25">
      <c r="A101" t="s">
        <v>508</v>
      </c>
      <c r="B101" t="s">
        <v>626</v>
      </c>
      <c r="C101" t="s">
        <v>625</v>
      </c>
      <c r="D101" t="s">
        <v>433</v>
      </c>
      <c r="E101" t="s">
        <v>433</v>
      </c>
      <c r="F101" t="s">
        <v>433</v>
      </c>
      <c r="G101" t="s">
        <v>433</v>
      </c>
      <c r="H101" t="s">
        <v>433</v>
      </c>
      <c r="I101" t="s">
        <v>433</v>
      </c>
      <c r="J101" t="s">
        <v>433</v>
      </c>
      <c r="K101" t="s">
        <v>433</v>
      </c>
      <c r="L101" t="s">
        <v>433</v>
      </c>
      <c r="M101" t="s">
        <v>433</v>
      </c>
      <c r="N101" t="s">
        <v>433</v>
      </c>
      <c r="O101" t="s">
        <v>433</v>
      </c>
      <c r="P101" t="s">
        <v>433</v>
      </c>
      <c r="Q101" t="s">
        <v>433</v>
      </c>
      <c r="R101" t="s">
        <v>433</v>
      </c>
      <c r="S101">
        <v>53.168999999999997</v>
      </c>
      <c r="T101">
        <v>46.683</v>
      </c>
      <c r="U101">
        <v>44.847000000000001</v>
      </c>
      <c r="V101">
        <v>43.585999999999999</v>
      </c>
      <c r="W101">
        <v>43.673000000000002</v>
      </c>
      <c r="X101">
        <v>41.712000000000003</v>
      </c>
      <c r="Y101">
        <v>43.189</v>
      </c>
      <c r="Z101">
        <v>43.997</v>
      </c>
      <c r="AA101">
        <v>44.817</v>
      </c>
      <c r="AB101">
        <v>43.945</v>
      </c>
      <c r="AC101">
        <v>42.704000000000001</v>
      </c>
      <c r="AD101">
        <v>43.473999999999997</v>
      </c>
      <c r="AE101">
        <v>42.77</v>
      </c>
      <c r="AF101">
        <v>43.795999999999999</v>
      </c>
      <c r="AG101">
        <v>48.171999999999997</v>
      </c>
      <c r="AH101">
        <v>48.209000000000003</v>
      </c>
      <c r="AI101">
        <v>47.014000000000003</v>
      </c>
      <c r="AJ101">
        <v>47.457999999999998</v>
      </c>
      <c r="AK101">
        <v>46.79</v>
      </c>
      <c r="AL101" t="e">
        <f t="shared" si="4"/>
        <v>#DIV/0!</v>
      </c>
      <c r="AM101">
        <f t="shared" si="5"/>
        <v>46.391600000000004</v>
      </c>
      <c r="AN101">
        <f t="shared" si="6"/>
        <v>44.860499999999995</v>
      </c>
      <c r="AO101">
        <f t="shared" si="7"/>
        <v>43.326000000000001</v>
      </c>
      <c r="AP101">
        <v>2.1910000000000003</v>
      </c>
      <c r="AQ101">
        <v>3.1166999999999998</v>
      </c>
      <c r="AR101">
        <v>1.2550714285714286</v>
      </c>
      <c r="AS101">
        <v>2.2955000000000001</v>
      </c>
    </row>
    <row r="102" spans="1:45" x14ac:dyDescent="0.25">
      <c r="A102" t="s">
        <v>507</v>
      </c>
      <c r="B102" t="s">
        <v>626</v>
      </c>
      <c r="C102" t="s">
        <v>625</v>
      </c>
      <c r="D102" t="s">
        <v>433</v>
      </c>
      <c r="E102" t="s">
        <v>433</v>
      </c>
      <c r="F102" t="s">
        <v>433</v>
      </c>
      <c r="G102" t="s">
        <v>433</v>
      </c>
      <c r="H102" t="s">
        <v>433</v>
      </c>
      <c r="I102">
        <v>41.597999999999999</v>
      </c>
      <c r="J102">
        <v>42.264000000000003</v>
      </c>
      <c r="K102">
        <v>41.530999999999999</v>
      </c>
      <c r="L102">
        <v>41.567</v>
      </c>
      <c r="M102">
        <v>43.104999999999997</v>
      </c>
      <c r="N102">
        <v>44.573999999999998</v>
      </c>
      <c r="O102">
        <v>47.692999999999998</v>
      </c>
      <c r="P102">
        <v>47.262999999999998</v>
      </c>
      <c r="Q102">
        <v>42.127000000000002</v>
      </c>
      <c r="R102">
        <v>38.536000000000001</v>
      </c>
      <c r="S102">
        <v>37.488999999999997</v>
      </c>
      <c r="T102">
        <v>35.893000000000001</v>
      </c>
      <c r="U102">
        <v>35.393999999999998</v>
      </c>
      <c r="V102">
        <v>36.154000000000003</v>
      </c>
      <c r="W102">
        <v>35.354999999999997</v>
      </c>
      <c r="X102">
        <v>34.475999999999999</v>
      </c>
      <c r="Y102">
        <v>33.536000000000001</v>
      </c>
      <c r="Z102">
        <v>33.076000000000001</v>
      </c>
      <c r="AA102">
        <v>32.945</v>
      </c>
      <c r="AB102">
        <v>32.514000000000003</v>
      </c>
      <c r="AC102">
        <v>33.308999999999997</v>
      </c>
      <c r="AD102">
        <v>34.066000000000003</v>
      </c>
      <c r="AE102">
        <v>33.465000000000003</v>
      </c>
      <c r="AF102">
        <v>34.978000000000002</v>
      </c>
      <c r="AG102">
        <v>36.686999999999998</v>
      </c>
      <c r="AH102">
        <v>39.509</v>
      </c>
      <c r="AI102">
        <v>39.191000000000003</v>
      </c>
      <c r="AJ102">
        <v>35.802999999999997</v>
      </c>
      <c r="AK102">
        <v>34.878</v>
      </c>
      <c r="AL102">
        <f t="shared" si="4"/>
        <v>42.012999999999998</v>
      </c>
      <c r="AM102">
        <f t="shared" si="5"/>
        <v>40.047800000000009</v>
      </c>
      <c r="AN102">
        <f t="shared" si="6"/>
        <v>34.888071428571429</v>
      </c>
      <c r="AO102">
        <f t="shared" si="7"/>
        <v>33.423375</v>
      </c>
      <c r="AP102">
        <v>2.0017</v>
      </c>
      <c r="AQ102">
        <v>2.6123000000000003</v>
      </c>
      <c r="AR102">
        <v>2.570357142857143</v>
      </c>
      <c r="AS102">
        <v>3.7382499999999999</v>
      </c>
    </row>
    <row r="103" spans="1:45" x14ac:dyDescent="0.25">
      <c r="A103" t="s">
        <v>506</v>
      </c>
      <c r="B103" t="s">
        <v>626</v>
      </c>
      <c r="C103" t="s">
        <v>625</v>
      </c>
      <c r="D103" t="s">
        <v>433</v>
      </c>
      <c r="E103" t="s">
        <v>433</v>
      </c>
      <c r="F103" t="s">
        <v>433</v>
      </c>
      <c r="G103" t="s">
        <v>433</v>
      </c>
      <c r="H103" t="s">
        <v>433</v>
      </c>
      <c r="I103" t="s">
        <v>433</v>
      </c>
      <c r="J103" t="s">
        <v>433</v>
      </c>
      <c r="K103" t="s">
        <v>433</v>
      </c>
      <c r="L103" t="s">
        <v>433</v>
      </c>
      <c r="M103" t="s">
        <v>433</v>
      </c>
      <c r="N103" t="s">
        <v>433</v>
      </c>
      <c r="O103" t="s">
        <v>433</v>
      </c>
      <c r="P103" t="s">
        <v>433</v>
      </c>
      <c r="Q103" t="s">
        <v>433</v>
      </c>
      <c r="R103" t="s">
        <v>433</v>
      </c>
      <c r="S103" t="s">
        <v>433</v>
      </c>
      <c r="T103" t="s">
        <v>433</v>
      </c>
      <c r="U103" t="s">
        <v>433</v>
      </c>
      <c r="V103" t="s">
        <v>433</v>
      </c>
      <c r="W103" t="s">
        <v>433</v>
      </c>
      <c r="X103">
        <v>25.343</v>
      </c>
      <c r="Y103">
        <v>23.695</v>
      </c>
      <c r="Z103">
        <v>23.08</v>
      </c>
      <c r="AA103">
        <v>23.814</v>
      </c>
      <c r="AB103">
        <v>23.617999999999999</v>
      </c>
      <c r="AC103">
        <v>23.806999999999999</v>
      </c>
      <c r="AD103">
        <v>20.92</v>
      </c>
      <c r="AE103">
        <v>20.78</v>
      </c>
      <c r="AF103">
        <v>21.216999999999999</v>
      </c>
      <c r="AG103">
        <v>21.992999999999999</v>
      </c>
      <c r="AH103">
        <v>21.774999999999999</v>
      </c>
      <c r="AI103">
        <v>22.728999999999999</v>
      </c>
      <c r="AJ103">
        <v>23.367000000000001</v>
      </c>
      <c r="AK103">
        <v>23.954999999999998</v>
      </c>
      <c r="AL103" t="e">
        <f t="shared" si="4"/>
        <v>#DIV/0!</v>
      </c>
      <c r="AM103" t="e">
        <f t="shared" si="5"/>
        <v>#DIV/0!</v>
      </c>
      <c r="AN103">
        <f t="shared" si="6"/>
        <v>22.863785714285715</v>
      </c>
      <c r="AO103">
        <f t="shared" si="7"/>
        <v>23.132124999999998</v>
      </c>
      <c r="AP103">
        <v>-0.76940000000000019</v>
      </c>
      <c r="AQ103">
        <v>3.1685000000000003</v>
      </c>
      <c r="AR103">
        <v>3.4547142857142856</v>
      </c>
      <c r="AS103">
        <v>3.6715000000000004</v>
      </c>
    </row>
    <row r="104" spans="1:45" x14ac:dyDescent="0.25">
      <c r="A104" t="s">
        <v>505</v>
      </c>
      <c r="B104" t="s">
        <v>626</v>
      </c>
      <c r="C104" t="s">
        <v>625</v>
      </c>
      <c r="D104" t="s">
        <v>433</v>
      </c>
      <c r="E104" t="s">
        <v>433</v>
      </c>
      <c r="F104" t="s">
        <v>433</v>
      </c>
      <c r="G104" t="s">
        <v>433</v>
      </c>
      <c r="H104" t="s">
        <v>433</v>
      </c>
      <c r="I104" t="s">
        <v>433</v>
      </c>
      <c r="J104" t="s">
        <v>433</v>
      </c>
      <c r="K104" t="s">
        <v>433</v>
      </c>
      <c r="L104" t="s">
        <v>433</v>
      </c>
      <c r="M104" t="s">
        <v>433</v>
      </c>
      <c r="N104" t="s">
        <v>433</v>
      </c>
      <c r="O104" t="s">
        <v>433</v>
      </c>
      <c r="P104" t="s">
        <v>433</v>
      </c>
      <c r="Q104" t="s">
        <v>433</v>
      </c>
      <c r="R104" t="s">
        <v>433</v>
      </c>
      <c r="S104">
        <v>16.949000000000002</v>
      </c>
      <c r="T104">
        <v>14.105</v>
      </c>
      <c r="U104">
        <v>17.291</v>
      </c>
      <c r="V104">
        <v>18.186</v>
      </c>
      <c r="W104">
        <v>19.884</v>
      </c>
      <c r="X104">
        <v>18.315000000000001</v>
      </c>
      <c r="Y104">
        <v>18.518999999999998</v>
      </c>
      <c r="Z104">
        <v>19.321000000000002</v>
      </c>
      <c r="AA104">
        <v>17.934999999999999</v>
      </c>
      <c r="AB104">
        <v>20.68</v>
      </c>
      <c r="AC104">
        <v>20.175999999999998</v>
      </c>
      <c r="AD104">
        <v>19.747</v>
      </c>
      <c r="AE104">
        <v>23.183</v>
      </c>
      <c r="AF104">
        <v>22.641999999999999</v>
      </c>
      <c r="AG104">
        <v>23.931000000000001</v>
      </c>
      <c r="AH104">
        <v>20.622</v>
      </c>
      <c r="AI104">
        <v>19.401</v>
      </c>
      <c r="AJ104">
        <v>23.411000000000001</v>
      </c>
      <c r="AK104">
        <v>27.824000000000002</v>
      </c>
      <c r="AL104" t="e">
        <f t="shared" si="4"/>
        <v>#DIV/0!</v>
      </c>
      <c r="AM104">
        <f t="shared" si="5"/>
        <v>17.283000000000001</v>
      </c>
      <c r="AN104">
        <f t="shared" si="6"/>
        <v>21.121928571428576</v>
      </c>
      <c r="AO104">
        <f t="shared" si="7"/>
        <v>19.734500000000001</v>
      </c>
      <c r="AP104">
        <v>0.81840000000000013</v>
      </c>
      <c r="AQ104">
        <v>1.28</v>
      </c>
      <c r="AR104">
        <v>5.025142857142856</v>
      </c>
      <c r="AS104">
        <v>4.3016249999999996</v>
      </c>
    </row>
    <row r="105" spans="1:45" x14ac:dyDescent="0.25">
      <c r="A105" t="s">
        <v>504</v>
      </c>
      <c r="B105" t="s">
        <v>626</v>
      </c>
      <c r="C105" t="s">
        <v>625</v>
      </c>
      <c r="D105" t="s">
        <v>433</v>
      </c>
      <c r="E105" t="s">
        <v>433</v>
      </c>
      <c r="F105" t="s">
        <v>433</v>
      </c>
      <c r="G105" t="s">
        <v>433</v>
      </c>
      <c r="H105" t="s">
        <v>433</v>
      </c>
      <c r="I105" t="s">
        <v>433</v>
      </c>
      <c r="J105" t="s">
        <v>433</v>
      </c>
      <c r="K105" t="s">
        <v>433</v>
      </c>
      <c r="L105" t="s">
        <v>433</v>
      </c>
      <c r="M105" t="s">
        <v>433</v>
      </c>
      <c r="N105" t="s">
        <v>433</v>
      </c>
      <c r="O105" t="s">
        <v>433</v>
      </c>
      <c r="P105" t="s">
        <v>433</v>
      </c>
      <c r="Q105" t="s">
        <v>433</v>
      </c>
      <c r="R105" t="s">
        <v>433</v>
      </c>
      <c r="S105" t="s">
        <v>433</v>
      </c>
      <c r="T105" t="s">
        <v>433</v>
      </c>
      <c r="U105" t="s">
        <v>433</v>
      </c>
      <c r="V105" t="s">
        <v>433</v>
      </c>
      <c r="W105" t="s">
        <v>433</v>
      </c>
      <c r="X105">
        <v>27.370999999999999</v>
      </c>
      <c r="Y105">
        <v>37.843000000000004</v>
      </c>
      <c r="Z105">
        <v>22.324000000000002</v>
      </c>
      <c r="AA105">
        <v>25.05</v>
      </c>
      <c r="AB105">
        <v>18.914999999999999</v>
      </c>
      <c r="AC105">
        <v>19.673999999999999</v>
      </c>
      <c r="AD105">
        <v>12.667999999999999</v>
      </c>
      <c r="AE105">
        <v>18.725000000000001</v>
      </c>
      <c r="AF105">
        <v>14.736000000000001</v>
      </c>
      <c r="AG105">
        <v>17.213000000000001</v>
      </c>
      <c r="AH105">
        <v>16.651</v>
      </c>
      <c r="AI105">
        <v>17.326000000000001</v>
      </c>
      <c r="AJ105">
        <v>14.086</v>
      </c>
      <c r="AK105">
        <v>13.406000000000001</v>
      </c>
      <c r="AL105" t="e">
        <f t="shared" si="4"/>
        <v>#DIV/0!</v>
      </c>
      <c r="AM105" t="e">
        <f t="shared" si="5"/>
        <v>#DIV/0!</v>
      </c>
      <c r="AN105">
        <f t="shared" si="6"/>
        <v>19.713428571428572</v>
      </c>
      <c r="AO105">
        <f t="shared" si="7"/>
        <v>22.821249999999999</v>
      </c>
      <c r="AP105">
        <v>1.8411999999999999</v>
      </c>
      <c r="AQ105">
        <v>4.9657999999999998</v>
      </c>
      <c r="AR105">
        <v>7.849499999999999</v>
      </c>
      <c r="AS105">
        <v>8.5473749999999988</v>
      </c>
    </row>
    <row r="106" spans="1:45" x14ac:dyDescent="0.25">
      <c r="A106" t="s">
        <v>503</v>
      </c>
      <c r="B106" t="s">
        <v>626</v>
      </c>
      <c r="C106" t="s">
        <v>625</v>
      </c>
      <c r="D106">
        <v>44.29</v>
      </c>
      <c r="E106">
        <v>43.695999999999998</v>
      </c>
      <c r="F106">
        <v>44.279000000000003</v>
      </c>
      <c r="G106">
        <v>43.875</v>
      </c>
      <c r="H106">
        <v>41.890999999999998</v>
      </c>
      <c r="I106">
        <v>41.237000000000002</v>
      </c>
      <c r="J106">
        <v>44.698</v>
      </c>
      <c r="K106">
        <v>46.968000000000004</v>
      </c>
      <c r="L106">
        <v>48.848999999999997</v>
      </c>
      <c r="M106">
        <v>48.505000000000003</v>
      </c>
      <c r="N106">
        <v>49.390999999999998</v>
      </c>
      <c r="O106">
        <v>50.436999999999998</v>
      </c>
      <c r="P106">
        <v>51.787999999999997</v>
      </c>
      <c r="Q106">
        <v>50.698999999999998</v>
      </c>
      <c r="R106">
        <v>49.811</v>
      </c>
      <c r="S106">
        <v>49.796999999999997</v>
      </c>
      <c r="T106">
        <v>47.475000000000001</v>
      </c>
      <c r="U106">
        <v>45.917999999999999</v>
      </c>
      <c r="V106">
        <v>48.268000000000001</v>
      </c>
      <c r="W106">
        <v>46.896999999999998</v>
      </c>
      <c r="X106">
        <v>41.744</v>
      </c>
      <c r="Y106">
        <v>43.402999999999999</v>
      </c>
      <c r="Z106">
        <v>45.774999999999999</v>
      </c>
      <c r="AA106">
        <v>47.094000000000001</v>
      </c>
      <c r="AB106">
        <v>44.161000000000001</v>
      </c>
      <c r="AC106">
        <v>41.003</v>
      </c>
      <c r="AD106">
        <v>39.335999999999999</v>
      </c>
      <c r="AE106">
        <v>39.470999999999997</v>
      </c>
      <c r="AF106">
        <v>38.945999999999998</v>
      </c>
      <c r="AG106">
        <v>45.046999999999997</v>
      </c>
      <c r="AH106">
        <v>44.1</v>
      </c>
      <c r="AI106">
        <v>43.01</v>
      </c>
      <c r="AJ106">
        <v>42.238999999999997</v>
      </c>
      <c r="AK106">
        <v>43.335999999999999</v>
      </c>
      <c r="AL106">
        <f t="shared" si="4"/>
        <v>44.828799999999994</v>
      </c>
      <c r="AM106">
        <f t="shared" si="5"/>
        <v>49.048100000000005</v>
      </c>
      <c r="AN106">
        <f t="shared" si="6"/>
        <v>42.761785714285722</v>
      </c>
      <c r="AO106">
        <f t="shared" si="7"/>
        <v>42.748375000000003</v>
      </c>
      <c r="AP106">
        <v>2.8503999999999996</v>
      </c>
      <c r="AQ106">
        <v>3.5595999999999997</v>
      </c>
      <c r="AR106">
        <v>1.67</v>
      </c>
      <c r="AS106">
        <v>2.4446249999999998</v>
      </c>
    </row>
    <row r="107" spans="1:45" x14ac:dyDescent="0.25">
      <c r="A107" t="s">
        <v>502</v>
      </c>
      <c r="B107" t="s">
        <v>626</v>
      </c>
      <c r="C107" t="s">
        <v>625</v>
      </c>
      <c r="D107" t="s">
        <v>433</v>
      </c>
      <c r="E107" t="s">
        <v>433</v>
      </c>
      <c r="F107" t="s">
        <v>433</v>
      </c>
      <c r="G107" t="s">
        <v>433</v>
      </c>
      <c r="H107" t="s">
        <v>433</v>
      </c>
      <c r="I107" t="s">
        <v>433</v>
      </c>
      <c r="J107" t="s">
        <v>433</v>
      </c>
      <c r="K107" t="s">
        <v>433</v>
      </c>
      <c r="L107" t="s">
        <v>433</v>
      </c>
      <c r="M107" t="s">
        <v>433</v>
      </c>
      <c r="N107">
        <v>43.298000000000002</v>
      </c>
      <c r="O107">
        <v>44.587000000000003</v>
      </c>
      <c r="P107">
        <v>47.823999999999998</v>
      </c>
      <c r="Q107">
        <v>47.828000000000003</v>
      </c>
      <c r="R107">
        <v>47.476999999999997</v>
      </c>
      <c r="S107">
        <v>45.631</v>
      </c>
      <c r="T107">
        <v>39.853999999999999</v>
      </c>
      <c r="U107">
        <v>38.244</v>
      </c>
      <c r="V107">
        <v>43.283999999999999</v>
      </c>
      <c r="W107">
        <v>40.619</v>
      </c>
      <c r="X107">
        <v>36.752000000000002</v>
      </c>
      <c r="Y107">
        <v>39.274999999999999</v>
      </c>
      <c r="Z107">
        <v>40.463999999999999</v>
      </c>
      <c r="AA107">
        <v>40.194000000000003</v>
      </c>
      <c r="AB107">
        <v>40.408999999999999</v>
      </c>
      <c r="AC107">
        <v>36.042999999999999</v>
      </c>
      <c r="AD107">
        <v>35.408000000000001</v>
      </c>
      <c r="AE107">
        <v>36.402000000000001</v>
      </c>
      <c r="AF107">
        <v>30.143999999999998</v>
      </c>
      <c r="AG107">
        <v>39.616</v>
      </c>
      <c r="AH107">
        <v>34.981000000000002</v>
      </c>
      <c r="AI107">
        <v>39.482999999999997</v>
      </c>
      <c r="AJ107">
        <v>44.762</v>
      </c>
      <c r="AK107">
        <v>45.908999999999999</v>
      </c>
      <c r="AL107" t="e">
        <f t="shared" si="4"/>
        <v>#DIV/0!</v>
      </c>
      <c r="AM107">
        <f t="shared" si="5"/>
        <v>43.864599999999996</v>
      </c>
      <c r="AN107">
        <f t="shared" si="6"/>
        <v>38.560142857142857</v>
      </c>
      <c r="AO107">
        <f t="shared" si="7"/>
        <v>38.118375</v>
      </c>
      <c r="AP107">
        <v>8.543099999999999</v>
      </c>
      <c r="AQ107">
        <v>4.9837000000000007</v>
      </c>
      <c r="AR107">
        <v>3.8955714285714289</v>
      </c>
      <c r="AS107">
        <v>2.6087500000000006</v>
      </c>
    </row>
    <row r="108" spans="1:45" x14ac:dyDescent="0.25">
      <c r="A108" t="s">
        <v>501</v>
      </c>
      <c r="B108" t="s">
        <v>626</v>
      </c>
      <c r="C108" t="s">
        <v>625</v>
      </c>
      <c r="D108" t="s">
        <v>433</v>
      </c>
      <c r="E108" t="s">
        <v>433</v>
      </c>
      <c r="F108" t="s">
        <v>433</v>
      </c>
      <c r="G108" t="s">
        <v>433</v>
      </c>
      <c r="H108" t="s">
        <v>433</v>
      </c>
      <c r="I108" t="s">
        <v>433</v>
      </c>
      <c r="J108" t="s">
        <v>433</v>
      </c>
      <c r="K108" t="s">
        <v>433</v>
      </c>
      <c r="L108" t="s">
        <v>433</v>
      </c>
      <c r="M108" t="s">
        <v>433</v>
      </c>
      <c r="N108" t="s">
        <v>433</v>
      </c>
      <c r="O108" t="s">
        <v>433</v>
      </c>
      <c r="P108" t="s">
        <v>433</v>
      </c>
      <c r="Q108">
        <v>20.725000000000001</v>
      </c>
      <c r="R108">
        <v>17.696999999999999</v>
      </c>
      <c r="S108">
        <v>17.439</v>
      </c>
      <c r="T108">
        <v>18.748000000000001</v>
      </c>
      <c r="U108">
        <v>17.135000000000002</v>
      </c>
      <c r="V108">
        <v>17.626000000000001</v>
      </c>
      <c r="W108">
        <v>16.521000000000001</v>
      </c>
      <c r="X108">
        <v>17.25</v>
      </c>
      <c r="Y108">
        <v>16.14</v>
      </c>
      <c r="Z108">
        <v>18.05</v>
      </c>
      <c r="AA108">
        <v>16.099</v>
      </c>
      <c r="AB108">
        <v>15.182</v>
      </c>
      <c r="AC108">
        <v>15.938000000000001</v>
      </c>
      <c r="AD108">
        <v>17.062000000000001</v>
      </c>
      <c r="AE108">
        <v>19.481000000000002</v>
      </c>
      <c r="AF108">
        <v>21.442</v>
      </c>
      <c r="AG108">
        <v>19.177</v>
      </c>
      <c r="AH108">
        <v>20.236000000000001</v>
      </c>
      <c r="AI108">
        <v>19.513999999999999</v>
      </c>
      <c r="AJ108">
        <v>21.581</v>
      </c>
      <c r="AK108">
        <v>21.416</v>
      </c>
      <c r="AL108" t="e">
        <f t="shared" si="4"/>
        <v>#DIV/0!</v>
      </c>
      <c r="AM108">
        <f t="shared" si="5"/>
        <v>17.984428571428573</v>
      </c>
      <c r="AN108">
        <f t="shared" si="6"/>
        <v>18.469142857142856</v>
      </c>
      <c r="AO108">
        <f t="shared" si="7"/>
        <v>16.90025</v>
      </c>
      <c r="AP108">
        <v>6.5867999999999993</v>
      </c>
      <c r="AQ108">
        <v>4.4954000000000001</v>
      </c>
      <c r="AR108">
        <v>4.3281428571428568</v>
      </c>
      <c r="AS108">
        <v>5.1883749999999997</v>
      </c>
    </row>
    <row r="109" spans="1:45" x14ac:dyDescent="0.25">
      <c r="A109" t="s">
        <v>500</v>
      </c>
      <c r="B109" t="s">
        <v>626</v>
      </c>
      <c r="C109" t="s">
        <v>625</v>
      </c>
      <c r="D109" t="s">
        <v>433</v>
      </c>
      <c r="E109" t="s">
        <v>433</v>
      </c>
      <c r="F109" t="s">
        <v>433</v>
      </c>
      <c r="G109" t="s">
        <v>433</v>
      </c>
      <c r="H109" t="s">
        <v>433</v>
      </c>
      <c r="I109" t="s">
        <v>433</v>
      </c>
      <c r="J109" t="s">
        <v>433</v>
      </c>
      <c r="K109" t="s">
        <v>433</v>
      </c>
      <c r="L109" t="s">
        <v>433</v>
      </c>
      <c r="M109" t="s">
        <v>433</v>
      </c>
      <c r="N109" t="s">
        <v>433</v>
      </c>
      <c r="O109" t="s">
        <v>433</v>
      </c>
      <c r="P109" t="s">
        <v>433</v>
      </c>
      <c r="Q109" t="s">
        <v>433</v>
      </c>
      <c r="R109" t="s">
        <v>433</v>
      </c>
      <c r="S109" t="s">
        <v>433</v>
      </c>
      <c r="T109" t="s">
        <v>433</v>
      </c>
      <c r="U109" t="s">
        <v>433</v>
      </c>
      <c r="V109" t="s">
        <v>433</v>
      </c>
      <c r="W109" t="s">
        <v>433</v>
      </c>
      <c r="X109">
        <v>52.844000000000001</v>
      </c>
      <c r="Y109">
        <v>47.872999999999998</v>
      </c>
      <c r="Z109">
        <v>47.351999999999997</v>
      </c>
      <c r="AA109">
        <v>42.502000000000002</v>
      </c>
      <c r="AB109">
        <v>42.527999999999999</v>
      </c>
      <c r="AC109">
        <v>36.796999999999997</v>
      </c>
      <c r="AD109">
        <v>42.283999999999999</v>
      </c>
      <c r="AE109">
        <v>46.107999999999997</v>
      </c>
      <c r="AF109">
        <v>42.034999999999997</v>
      </c>
      <c r="AG109">
        <v>40.027000000000001</v>
      </c>
      <c r="AH109">
        <v>45.073</v>
      </c>
      <c r="AI109">
        <v>39.805999999999997</v>
      </c>
      <c r="AJ109">
        <v>40.752000000000002</v>
      </c>
      <c r="AK109">
        <v>37.027999999999999</v>
      </c>
      <c r="AL109" t="e">
        <f t="shared" si="4"/>
        <v>#DIV/0!</v>
      </c>
      <c r="AM109" t="e">
        <f t="shared" si="5"/>
        <v>#DIV/0!</v>
      </c>
      <c r="AN109">
        <f t="shared" si="6"/>
        <v>43.072071428571419</v>
      </c>
      <c r="AO109">
        <f t="shared" si="7"/>
        <v>44.785999999999994</v>
      </c>
      <c r="AP109" t="e">
        <v>#DIV/0!</v>
      </c>
      <c r="AQ109" t="e">
        <v>#DIV/0!</v>
      </c>
      <c r="AR109">
        <v>1.0219230769230772</v>
      </c>
      <c r="AS109">
        <v>2.2427142857142859</v>
      </c>
    </row>
    <row r="110" spans="1:45" x14ac:dyDescent="0.25">
      <c r="A110" t="s">
        <v>499</v>
      </c>
      <c r="B110" t="s">
        <v>626</v>
      </c>
      <c r="C110" t="s">
        <v>625</v>
      </c>
      <c r="D110" t="s">
        <v>433</v>
      </c>
      <c r="E110" t="s">
        <v>433</v>
      </c>
      <c r="F110" t="s">
        <v>433</v>
      </c>
      <c r="G110" t="s">
        <v>433</v>
      </c>
      <c r="H110" t="s">
        <v>433</v>
      </c>
      <c r="I110" t="s">
        <v>433</v>
      </c>
      <c r="J110" t="s">
        <v>433</v>
      </c>
      <c r="K110" t="s">
        <v>433</v>
      </c>
      <c r="L110" t="s">
        <v>433</v>
      </c>
      <c r="M110" t="s">
        <v>433</v>
      </c>
      <c r="N110">
        <v>38.125999999999998</v>
      </c>
      <c r="O110">
        <v>19.231000000000002</v>
      </c>
      <c r="P110">
        <v>25.533000000000001</v>
      </c>
      <c r="Q110">
        <v>31.123999999999999</v>
      </c>
      <c r="R110">
        <v>7.4580000000000002</v>
      </c>
      <c r="S110">
        <v>14.577</v>
      </c>
      <c r="T110">
        <v>19.895</v>
      </c>
      <c r="U110">
        <v>23.475000000000001</v>
      </c>
      <c r="V110">
        <v>25.311</v>
      </c>
      <c r="W110">
        <v>25.486999999999998</v>
      </c>
      <c r="X110">
        <v>25.414999999999999</v>
      </c>
      <c r="Y110">
        <v>26.131</v>
      </c>
      <c r="Z110">
        <v>26.175000000000001</v>
      </c>
      <c r="AA110">
        <v>27.007999999999999</v>
      </c>
      <c r="AB110">
        <v>26.009</v>
      </c>
      <c r="AC110">
        <v>24.937000000000001</v>
      </c>
      <c r="AD110">
        <v>24.423999999999999</v>
      </c>
      <c r="AE110">
        <v>24.34</v>
      </c>
      <c r="AF110">
        <v>25.725999999999999</v>
      </c>
      <c r="AG110">
        <v>26.364000000000001</v>
      </c>
      <c r="AH110">
        <v>27.065000000000001</v>
      </c>
      <c r="AI110">
        <v>26.872</v>
      </c>
      <c r="AJ110">
        <v>26.609000000000002</v>
      </c>
      <c r="AK110">
        <v>27.172000000000001</v>
      </c>
      <c r="AL110" t="e">
        <f t="shared" si="4"/>
        <v>#DIV/0!</v>
      </c>
      <c r="AM110">
        <f t="shared" si="5"/>
        <v>23.021700000000003</v>
      </c>
      <c r="AN110">
        <f t="shared" si="6"/>
        <v>26.017642857142857</v>
      </c>
      <c r="AO110">
        <f t="shared" si="7"/>
        <v>25.554875000000003</v>
      </c>
      <c r="AP110">
        <v>1.2155999999999998</v>
      </c>
      <c r="AQ110">
        <v>6.0868000000000002</v>
      </c>
      <c r="AR110">
        <v>6.8862857142857168</v>
      </c>
      <c r="AS110">
        <v>5.6347500000000004</v>
      </c>
    </row>
    <row r="111" spans="1:45" x14ac:dyDescent="0.25">
      <c r="A111" t="s">
        <v>498</v>
      </c>
      <c r="B111" t="s">
        <v>626</v>
      </c>
      <c r="C111" t="s">
        <v>625</v>
      </c>
      <c r="D111" t="s">
        <v>433</v>
      </c>
      <c r="E111" t="s">
        <v>433</v>
      </c>
      <c r="F111" t="s">
        <v>433</v>
      </c>
      <c r="G111" t="s">
        <v>433</v>
      </c>
      <c r="H111" t="s">
        <v>433</v>
      </c>
      <c r="I111" t="s">
        <v>433</v>
      </c>
      <c r="J111" t="s">
        <v>433</v>
      </c>
      <c r="K111" t="s">
        <v>433</v>
      </c>
      <c r="L111" t="s">
        <v>433</v>
      </c>
      <c r="M111" t="s">
        <v>433</v>
      </c>
      <c r="N111">
        <v>37.825000000000003</v>
      </c>
      <c r="O111">
        <v>34.518000000000001</v>
      </c>
      <c r="P111">
        <v>35.142000000000003</v>
      </c>
      <c r="Q111">
        <v>36.308</v>
      </c>
      <c r="R111">
        <v>29.744</v>
      </c>
      <c r="S111">
        <v>26.356999999999999</v>
      </c>
      <c r="T111">
        <v>27.085000000000001</v>
      </c>
      <c r="U111">
        <v>31.704000000000001</v>
      </c>
      <c r="V111">
        <v>30.881</v>
      </c>
      <c r="W111">
        <v>33.064999999999998</v>
      </c>
      <c r="X111">
        <v>31.541</v>
      </c>
      <c r="Y111">
        <v>33.249000000000002</v>
      </c>
      <c r="Z111">
        <v>31.276</v>
      </c>
      <c r="AA111">
        <v>28.783999999999999</v>
      </c>
      <c r="AB111">
        <v>30.503</v>
      </c>
      <c r="AC111">
        <v>32.453000000000003</v>
      </c>
      <c r="AD111">
        <v>30.681000000000001</v>
      </c>
      <c r="AE111">
        <v>28.318999999999999</v>
      </c>
      <c r="AF111">
        <v>30.082000000000001</v>
      </c>
      <c r="AG111">
        <v>36.89</v>
      </c>
      <c r="AH111">
        <v>28.161999999999999</v>
      </c>
      <c r="AI111">
        <v>28.713999999999999</v>
      </c>
      <c r="AJ111">
        <v>32.377000000000002</v>
      </c>
      <c r="AK111">
        <v>36.131</v>
      </c>
      <c r="AL111" t="e">
        <f t="shared" si="4"/>
        <v>#DIV/0!</v>
      </c>
      <c r="AM111">
        <f t="shared" si="5"/>
        <v>32.262899999999995</v>
      </c>
      <c r="AN111">
        <f t="shared" si="6"/>
        <v>31.368714285714287</v>
      </c>
      <c r="AO111">
        <f t="shared" si="7"/>
        <v>30.850750000000001</v>
      </c>
      <c r="AP111">
        <v>1.5606000000000002</v>
      </c>
      <c r="AQ111">
        <v>4.7881999999999998</v>
      </c>
      <c r="AR111">
        <v>4.4681428571428574</v>
      </c>
      <c r="AS111">
        <v>2.2295000000000003</v>
      </c>
    </row>
    <row r="112" spans="1:45" x14ac:dyDescent="0.25">
      <c r="A112" t="s">
        <v>497</v>
      </c>
      <c r="B112" t="s">
        <v>626</v>
      </c>
      <c r="C112" t="s">
        <v>625</v>
      </c>
      <c r="D112" t="s">
        <v>433</v>
      </c>
      <c r="E112" t="s">
        <v>433</v>
      </c>
      <c r="F112" t="s">
        <v>433</v>
      </c>
      <c r="G112" t="s">
        <v>433</v>
      </c>
      <c r="H112" t="s">
        <v>433</v>
      </c>
      <c r="I112" t="s">
        <v>433</v>
      </c>
      <c r="J112" t="s">
        <v>433</v>
      </c>
      <c r="K112" t="s">
        <v>433</v>
      </c>
      <c r="L112" t="s">
        <v>433</v>
      </c>
      <c r="M112">
        <v>17.306000000000001</v>
      </c>
      <c r="N112">
        <v>15.413</v>
      </c>
      <c r="O112">
        <v>16.5</v>
      </c>
      <c r="P112">
        <v>19.713000000000001</v>
      </c>
      <c r="Q112">
        <v>19.876000000000001</v>
      </c>
      <c r="R112">
        <v>20.521000000000001</v>
      </c>
      <c r="S112">
        <v>23.972999999999999</v>
      </c>
      <c r="T112">
        <v>24.236999999999998</v>
      </c>
      <c r="U112">
        <v>26.565000000000001</v>
      </c>
      <c r="V112">
        <v>24.56</v>
      </c>
      <c r="W112">
        <v>20.364000000000001</v>
      </c>
      <c r="X112">
        <v>21.201000000000001</v>
      </c>
      <c r="Y112">
        <v>21.381</v>
      </c>
      <c r="Z112">
        <v>20.606000000000002</v>
      </c>
      <c r="AA112">
        <v>18.931000000000001</v>
      </c>
      <c r="AB112">
        <v>18.86</v>
      </c>
      <c r="AC112">
        <v>18.234000000000002</v>
      </c>
      <c r="AD112">
        <v>19.289000000000001</v>
      </c>
      <c r="AE112">
        <v>18.344000000000001</v>
      </c>
      <c r="AF112">
        <v>17.061</v>
      </c>
      <c r="AG112">
        <v>21.341999999999999</v>
      </c>
      <c r="AH112">
        <v>20.123999999999999</v>
      </c>
      <c r="AI112">
        <v>21.361000000000001</v>
      </c>
      <c r="AJ112">
        <v>25.318000000000001</v>
      </c>
      <c r="AK112">
        <v>23.576000000000001</v>
      </c>
      <c r="AL112">
        <f t="shared" si="4"/>
        <v>17.306000000000001</v>
      </c>
      <c r="AM112">
        <f t="shared" si="5"/>
        <v>21.1722</v>
      </c>
      <c r="AN112">
        <f t="shared" si="6"/>
        <v>20.402000000000005</v>
      </c>
      <c r="AO112">
        <f t="shared" si="7"/>
        <v>19.60575</v>
      </c>
      <c r="AP112">
        <v>3.9163000000000006</v>
      </c>
      <c r="AQ112">
        <v>2.8690000000000002</v>
      </c>
      <c r="AR112">
        <v>3.5989285714285719</v>
      </c>
      <c r="AS112">
        <v>2.1963750000000002</v>
      </c>
    </row>
    <row r="113" spans="1:45" x14ac:dyDescent="0.25">
      <c r="A113" t="s">
        <v>496</v>
      </c>
      <c r="B113" t="s">
        <v>626</v>
      </c>
      <c r="C113" t="s">
        <v>625</v>
      </c>
      <c r="D113" t="s">
        <v>433</v>
      </c>
      <c r="E113" t="s">
        <v>433</v>
      </c>
      <c r="F113" t="s">
        <v>433</v>
      </c>
      <c r="G113" t="s">
        <v>433</v>
      </c>
      <c r="H113" t="s">
        <v>433</v>
      </c>
      <c r="I113" t="s">
        <v>433</v>
      </c>
      <c r="J113" t="s">
        <v>433</v>
      </c>
      <c r="K113" t="s">
        <v>433</v>
      </c>
      <c r="L113" t="s">
        <v>433</v>
      </c>
      <c r="M113" t="s">
        <v>433</v>
      </c>
      <c r="N113" t="s">
        <v>433</v>
      </c>
      <c r="O113" t="s">
        <v>433</v>
      </c>
      <c r="P113" t="s">
        <v>433</v>
      </c>
      <c r="Q113" t="s">
        <v>433</v>
      </c>
      <c r="R113" t="s">
        <v>433</v>
      </c>
      <c r="S113" t="s">
        <v>433</v>
      </c>
      <c r="T113" t="s">
        <v>433</v>
      </c>
      <c r="U113" t="s">
        <v>433</v>
      </c>
      <c r="V113" t="s">
        <v>433</v>
      </c>
      <c r="W113" t="s">
        <v>433</v>
      </c>
      <c r="X113">
        <v>21.484000000000002</v>
      </c>
      <c r="Y113">
        <v>20.7</v>
      </c>
      <c r="Z113">
        <v>19.47</v>
      </c>
      <c r="AA113">
        <v>19.940000000000001</v>
      </c>
      <c r="AB113">
        <v>19.387</v>
      </c>
      <c r="AC113">
        <v>20.178000000000001</v>
      </c>
      <c r="AD113">
        <v>19.068999999999999</v>
      </c>
      <c r="AE113">
        <v>18.593</v>
      </c>
      <c r="AF113">
        <v>19.565000000000001</v>
      </c>
      <c r="AG113">
        <v>21.413</v>
      </c>
      <c r="AH113">
        <v>20.872</v>
      </c>
      <c r="AI113">
        <v>19.827000000000002</v>
      </c>
      <c r="AJ113">
        <v>20.323</v>
      </c>
      <c r="AK113">
        <v>21.544</v>
      </c>
      <c r="AL113" t="e">
        <f t="shared" si="4"/>
        <v>#DIV/0!</v>
      </c>
      <c r="AM113" t="e">
        <f t="shared" si="5"/>
        <v>#DIV/0!</v>
      </c>
      <c r="AN113">
        <f t="shared" si="6"/>
        <v>20.16892857142857</v>
      </c>
      <c r="AO113">
        <f t="shared" si="7"/>
        <v>19.852624999999996</v>
      </c>
      <c r="AP113">
        <v>0.6358999999999998</v>
      </c>
      <c r="AQ113">
        <v>3.1929000000000003</v>
      </c>
      <c r="AR113">
        <v>5.5028571428571409</v>
      </c>
      <c r="AS113">
        <v>5.0277499999999993</v>
      </c>
    </row>
    <row r="114" spans="1:45" x14ac:dyDescent="0.25">
      <c r="A114" t="s">
        <v>495</v>
      </c>
      <c r="B114" t="s">
        <v>626</v>
      </c>
      <c r="C114" t="s">
        <v>625</v>
      </c>
      <c r="D114" t="s">
        <v>433</v>
      </c>
      <c r="E114" t="s">
        <v>433</v>
      </c>
      <c r="F114" t="s">
        <v>433</v>
      </c>
      <c r="G114" t="s">
        <v>433</v>
      </c>
      <c r="H114" t="s">
        <v>433</v>
      </c>
      <c r="I114" t="s">
        <v>433</v>
      </c>
      <c r="J114" t="s">
        <v>433</v>
      </c>
      <c r="K114" t="s">
        <v>433</v>
      </c>
      <c r="L114" t="s">
        <v>433</v>
      </c>
      <c r="M114" t="s">
        <v>433</v>
      </c>
      <c r="N114" t="s">
        <v>433</v>
      </c>
      <c r="O114" t="s">
        <v>433</v>
      </c>
      <c r="P114" t="s">
        <v>433</v>
      </c>
      <c r="Q114" t="s">
        <v>433</v>
      </c>
      <c r="R114">
        <v>20.28</v>
      </c>
      <c r="S114">
        <v>19.689</v>
      </c>
      <c r="T114">
        <v>20.231000000000002</v>
      </c>
      <c r="U114">
        <v>20.925999999999998</v>
      </c>
      <c r="V114">
        <v>20.981000000000002</v>
      </c>
      <c r="W114">
        <v>21.41</v>
      </c>
      <c r="X114">
        <v>21.488</v>
      </c>
      <c r="Y114">
        <v>21.748999999999999</v>
      </c>
      <c r="Z114">
        <v>21.303000000000001</v>
      </c>
      <c r="AA114">
        <v>21.172999999999998</v>
      </c>
      <c r="AB114">
        <v>20.14</v>
      </c>
      <c r="AC114">
        <v>19.532</v>
      </c>
      <c r="AD114">
        <v>19.096</v>
      </c>
      <c r="AE114">
        <v>18.989999999999998</v>
      </c>
      <c r="AF114">
        <v>18.646999999999998</v>
      </c>
      <c r="AG114">
        <v>20.081</v>
      </c>
      <c r="AH114">
        <v>19.166</v>
      </c>
      <c r="AI114">
        <v>17.998000000000001</v>
      </c>
      <c r="AJ114">
        <v>18.902999999999999</v>
      </c>
      <c r="AK114">
        <v>18.632000000000001</v>
      </c>
      <c r="AL114" t="e">
        <f t="shared" si="4"/>
        <v>#DIV/0!</v>
      </c>
      <c r="AM114">
        <f t="shared" si="5"/>
        <v>20.586166666666667</v>
      </c>
      <c r="AN114">
        <f t="shared" si="6"/>
        <v>19.77842857142857</v>
      </c>
      <c r="AO114">
        <f t="shared" si="7"/>
        <v>20.433875</v>
      </c>
      <c r="AP114">
        <v>2.0122</v>
      </c>
      <c r="AQ114">
        <v>2.7515999999999998</v>
      </c>
      <c r="AR114">
        <v>4.9879999999999995</v>
      </c>
      <c r="AS114">
        <v>4.9071249999999997</v>
      </c>
    </row>
    <row r="115" spans="1:45" x14ac:dyDescent="0.25">
      <c r="A115" t="s">
        <v>494</v>
      </c>
      <c r="B115" t="s">
        <v>626</v>
      </c>
      <c r="C115" t="s">
        <v>625</v>
      </c>
      <c r="D115" t="s">
        <v>433</v>
      </c>
      <c r="E115" t="s">
        <v>433</v>
      </c>
      <c r="F115" t="s">
        <v>433</v>
      </c>
      <c r="G115" t="s">
        <v>433</v>
      </c>
      <c r="H115" t="s">
        <v>433</v>
      </c>
      <c r="I115" t="s">
        <v>433</v>
      </c>
      <c r="J115" t="s">
        <v>433</v>
      </c>
      <c r="K115" t="s">
        <v>433</v>
      </c>
      <c r="L115" t="s">
        <v>433</v>
      </c>
      <c r="M115" t="s">
        <v>433</v>
      </c>
      <c r="N115" t="s">
        <v>433</v>
      </c>
      <c r="O115" t="s">
        <v>433</v>
      </c>
      <c r="P115" t="s">
        <v>433</v>
      </c>
      <c r="Q115" t="s">
        <v>433</v>
      </c>
      <c r="R115" t="s">
        <v>433</v>
      </c>
      <c r="S115">
        <v>47.715000000000003</v>
      </c>
      <c r="T115">
        <v>51.006</v>
      </c>
      <c r="U115">
        <v>46.35</v>
      </c>
      <c r="V115">
        <v>44.268999999999998</v>
      </c>
      <c r="W115">
        <v>42.718000000000004</v>
      </c>
      <c r="X115">
        <v>41.081000000000003</v>
      </c>
      <c r="Y115">
        <v>43.802999999999997</v>
      </c>
      <c r="Z115">
        <v>44.146000000000001</v>
      </c>
      <c r="AA115">
        <v>44.530999999999999</v>
      </c>
      <c r="AB115">
        <v>42.496000000000002</v>
      </c>
      <c r="AC115">
        <v>44.776000000000003</v>
      </c>
      <c r="AD115">
        <v>45.167999999999999</v>
      </c>
      <c r="AE115">
        <v>43.292000000000002</v>
      </c>
      <c r="AF115">
        <v>44.32</v>
      </c>
      <c r="AG115">
        <v>45.128999999999998</v>
      </c>
      <c r="AH115">
        <v>45.877000000000002</v>
      </c>
      <c r="AI115">
        <v>43.94</v>
      </c>
      <c r="AJ115">
        <v>42.890999999999998</v>
      </c>
      <c r="AK115">
        <v>42.212000000000003</v>
      </c>
      <c r="AL115" t="e">
        <f t="shared" si="4"/>
        <v>#DIV/0!</v>
      </c>
      <c r="AM115">
        <f t="shared" si="5"/>
        <v>46.4116</v>
      </c>
      <c r="AN115">
        <f t="shared" si="6"/>
        <v>43.832999999999991</v>
      </c>
      <c r="AO115">
        <f t="shared" si="7"/>
        <v>43.661625000000001</v>
      </c>
      <c r="AP115">
        <v>0.11429999999999993</v>
      </c>
      <c r="AQ115">
        <v>2.6941999999999999</v>
      </c>
      <c r="AR115">
        <v>3.6422857142857139</v>
      </c>
      <c r="AS115">
        <v>4.0684999999999993</v>
      </c>
    </row>
    <row r="116" spans="1:45" x14ac:dyDescent="0.25">
      <c r="A116" t="s">
        <v>493</v>
      </c>
      <c r="B116" t="s">
        <v>626</v>
      </c>
      <c r="C116" t="s">
        <v>625</v>
      </c>
      <c r="D116" t="s">
        <v>433</v>
      </c>
      <c r="E116" t="s">
        <v>433</v>
      </c>
      <c r="F116" t="s">
        <v>433</v>
      </c>
      <c r="G116" t="s">
        <v>433</v>
      </c>
      <c r="H116" t="s">
        <v>433</v>
      </c>
      <c r="I116" t="s">
        <v>433</v>
      </c>
      <c r="J116">
        <v>52.18</v>
      </c>
      <c r="K116">
        <v>45.481999999999999</v>
      </c>
      <c r="L116">
        <v>41.941000000000003</v>
      </c>
      <c r="M116">
        <v>41.222000000000001</v>
      </c>
      <c r="N116">
        <v>41.932000000000002</v>
      </c>
      <c r="O116">
        <v>45.686</v>
      </c>
      <c r="P116">
        <v>47.951000000000001</v>
      </c>
      <c r="Q116">
        <v>46.222000000000001</v>
      </c>
      <c r="R116">
        <v>42.524999999999999</v>
      </c>
      <c r="S116">
        <v>42.356999999999999</v>
      </c>
      <c r="T116">
        <v>43.149000000000001</v>
      </c>
      <c r="U116">
        <v>42.448</v>
      </c>
      <c r="V116">
        <v>42.698</v>
      </c>
      <c r="W116">
        <v>42.552999999999997</v>
      </c>
      <c r="X116">
        <v>42.643999999999998</v>
      </c>
      <c r="Y116">
        <v>44.113</v>
      </c>
      <c r="Z116">
        <v>43.719000000000001</v>
      </c>
      <c r="AA116">
        <v>45.323</v>
      </c>
      <c r="AB116">
        <v>46.064</v>
      </c>
      <c r="AC116">
        <v>46.677</v>
      </c>
      <c r="AD116">
        <v>42.904000000000003</v>
      </c>
      <c r="AE116">
        <v>44.487000000000002</v>
      </c>
      <c r="AF116">
        <v>45.335000000000001</v>
      </c>
      <c r="AG116">
        <v>50.222999999999999</v>
      </c>
      <c r="AH116">
        <v>51.819000000000003</v>
      </c>
      <c r="AI116">
        <v>49.98</v>
      </c>
      <c r="AJ116">
        <v>48.463000000000001</v>
      </c>
      <c r="AK116">
        <v>50.070999999999998</v>
      </c>
      <c r="AL116">
        <f t="shared" si="4"/>
        <v>45.206250000000004</v>
      </c>
      <c r="AM116">
        <f t="shared" si="5"/>
        <v>43.752099999999999</v>
      </c>
      <c r="AN116">
        <f t="shared" si="6"/>
        <v>46.558714285714288</v>
      </c>
      <c r="AO116">
        <f t="shared" si="7"/>
        <v>44.491375000000005</v>
      </c>
      <c r="AP116">
        <v>3.6917999999999993</v>
      </c>
      <c r="AQ116">
        <v>3.4192999999999998</v>
      </c>
      <c r="AR116">
        <v>0.27500000000000019</v>
      </c>
      <c r="AS116">
        <v>1.5237500000000002</v>
      </c>
    </row>
    <row r="117" spans="1:45" x14ac:dyDescent="0.25">
      <c r="A117" t="s">
        <v>491</v>
      </c>
      <c r="B117" t="s">
        <v>626</v>
      </c>
      <c r="C117" t="s">
        <v>625</v>
      </c>
      <c r="D117" t="s">
        <v>433</v>
      </c>
      <c r="E117" t="s">
        <v>433</v>
      </c>
      <c r="F117" t="s">
        <v>433</v>
      </c>
      <c r="G117" t="s">
        <v>433</v>
      </c>
      <c r="H117" t="s">
        <v>433</v>
      </c>
      <c r="I117" t="s">
        <v>433</v>
      </c>
      <c r="J117" t="s">
        <v>433</v>
      </c>
      <c r="K117" t="s">
        <v>433</v>
      </c>
      <c r="L117" t="s">
        <v>433</v>
      </c>
      <c r="M117" t="s">
        <v>433</v>
      </c>
      <c r="N117">
        <v>31.637</v>
      </c>
      <c r="O117">
        <v>37.962000000000003</v>
      </c>
      <c r="P117">
        <v>36.645000000000003</v>
      </c>
      <c r="Q117">
        <v>36.75</v>
      </c>
      <c r="R117">
        <v>35.895000000000003</v>
      </c>
      <c r="S117">
        <v>32.027000000000001</v>
      </c>
      <c r="T117">
        <v>17.573</v>
      </c>
      <c r="U117">
        <v>25.137</v>
      </c>
      <c r="V117">
        <v>29.6</v>
      </c>
      <c r="W117">
        <v>32.28</v>
      </c>
      <c r="X117">
        <v>25.452999999999999</v>
      </c>
      <c r="Y117">
        <v>24.49</v>
      </c>
      <c r="Z117">
        <v>27.675000000000001</v>
      </c>
      <c r="AA117">
        <v>29.792000000000002</v>
      </c>
      <c r="AB117">
        <v>26.725000000000001</v>
      </c>
      <c r="AC117">
        <v>24.161999999999999</v>
      </c>
      <c r="AD117">
        <v>27.78</v>
      </c>
      <c r="AE117">
        <v>29.863</v>
      </c>
      <c r="AF117">
        <v>23.643999999999998</v>
      </c>
      <c r="AG117">
        <v>24.664000000000001</v>
      </c>
      <c r="AH117">
        <v>21.44</v>
      </c>
      <c r="AI117">
        <v>26.077000000000002</v>
      </c>
      <c r="AJ117">
        <v>36.192</v>
      </c>
      <c r="AK117">
        <v>38.384</v>
      </c>
      <c r="AL117" t="e">
        <f t="shared" si="4"/>
        <v>#DIV/0!</v>
      </c>
      <c r="AM117">
        <f t="shared" si="5"/>
        <v>31.550599999999996</v>
      </c>
      <c r="AN117">
        <f t="shared" si="6"/>
        <v>27.595785714285714</v>
      </c>
      <c r="AO117">
        <f t="shared" si="7"/>
        <v>26.9925</v>
      </c>
      <c r="AP117">
        <v>7.267500000000001</v>
      </c>
      <c r="AQ117">
        <v>0.83430000000000004</v>
      </c>
      <c r="AR117">
        <v>4.6421428571428578</v>
      </c>
      <c r="AS117">
        <v>4.0826249999999993</v>
      </c>
    </row>
    <row r="118" spans="1:45" x14ac:dyDescent="0.25">
      <c r="A118" t="s">
        <v>490</v>
      </c>
      <c r="B118" t="s">
        <v>626</v>
      </c>
      <c r="C118" t="s">
        <v>625</v>
      </c>
      <c r="D118" t="s">
        <v>433</v>
      </c>
      <c r="E118" t="s">
        <v>433</v>
      </c>
      <c r="F118" t="s">
        <v>433</v>
      </c>
      <c r="G118" t="s">
        <v>433</v>
      </c>
      <c r="H118" t="s">
        <v>433</v>
      </c>
      <c r="I118" t="s">
        <v>433</v>
      </c>
      <c r="J118" t="s">
        <v>433</v>
      </c>
      <c r="K118" t="s">
        <v>433</v>
      </c>
      <c r="L118" t="s">
        <v>433</v>
      </c>
      <c r="M118" t="s">
        <v>433</v>
      </c>
      <c r="N118" t="s">
        <v>433</v>
      </c>
      <c r="O118" t="s">
        <v>433</v>
      </c>
      <c r="P118" t="s">
        <v>433</v>
      </c>
      <c r="Q118" t="s">
        <v>433</v>
      </c>
      <c r="R118" t="s">
        <v>433</v>
      </c>
      <c r="S118" t="s">
        <v>433</v>
      </c>
      <c r="T118" t="s">
        <v>433</v>
      </c>
      <c r="U118" t="s">
        <v>433</v>
      </c>
      <c r="V118" t="s">
        <v>433</v>
      </c>
      <c r="W118" t="s">
        <v>433</v>
      </c>
      <c r="X118">
        <v>34.863</v>
      </c>
      <c r="Y118">
        <v>32.902000000000001</v>
      </c>
      <c r="Z118">
        <v>32.006999999999998</v>
      </c>
      <c r="AA118">
        <v>30.72</v>
      </c>
      <c r="AB118">
        <v>33.104999999999997</v>
      </c>
      <c r="AC118">
        <v>31.898</v>
      </c>
      <c r="AD118">
        <v>33.442999999999998</v>
      </c>
      <c r="AE118">
        <v>35.18</v>
      </c>
      <c r="AF118">
        <v>36.31</v>
      </c>
      <c r="AG118">
        <v>37.762</v>
      </c>
      <c r="AH118">
        <v>37.884</v>
      </c>
      <c r="AI118">
        <v>36.326000000000001</v>
      </c>
      <c r="AJ118">
        <v>34.845999999999997</v>
      </c>
      <c r="AK118">
        <v>33.847999999999999</v>
      </c>
      <c r="AL118" t="e">
        <f t="shared" si="4"/>
        <v>#DIV/0!</v>
      </c>
      <c r="AM118" t="e">
        <f t="shared" si="5"/>
        <v>#DIV/0!</v>
      </c>
      <c r="AN118">
        <f t="shared" si="6"/>
        <v>34.36385714285715</v>
      </c>
      <c r="AO118">
        <f t="shared" si="7"/>
        <v>33.014749999999999</v>
      </c>
      <c r="AP118">
        <v>1.6103999999999998</v>
      </c>
      <c r="AQ118">
        <v>-2.278</v>
      </c>
      <c r="AR118">
        <v>3.7394999999999996</v>
      </c>
      <c r="AS118">
        <v>5.8339999999999996</v>
      </c>
    </row>
    <row r="119" spans="1:45" x14ac:dyDescent="0.25">
      <c r="A119" t="s">
        <v>489</v>
      </c>
      <c r="B119" t="s">
        <v>626</v>
      </c>
      <c r="C119" t="s">
        <v>625</v>
      </c>
      <c r="D119" t="s">
        <v>433</v>
      </c>
      <c r="E119" t="s">
        <v>433</v>
      </c>
      <c r="F119" t="s">
        <v>433</v>
      </c>
      <c r="G119" t="s">
        <v>433</v>
      </c>
      <c r="H119" t="s">
        <v>433</v>
      </c>
      <c r="I119" t="s">
        <v>433</v>
      </c>
      <c r="J119" t="s">
        <v>433</v>
      </c>
      <c r="K119" t="s">
        <v>433</v>
      </c>
      <c r="L119" t="s">
        <v>433</v>
      </c>
      <c r="M119" t="s">
        <v>433</v>
      </c>
      <c r="N119" t="s">
        <v>433</v>
      </c>
      <c r="O119" t="s">
        <v>433</v>
      </c>
      <c r="P119" t="s">
        <v>433</v>
      </c>
      <c r="Q119" t="s">
        <v>433</v>
      </c>
      <c r="R119" t="s">
        <v>433</v>
      </c>
      <c r="S119" t="s">
        <v>433</v>
      </c>
      <c r="T119" t="s">
        <v>433</v>
      </c>
      <c r="U119" t="s">
        <v>433</v>
      </c>
      <c r="V119">
        <v>42.52</v>
      </c>
      <c r="W119">
        <v>36.737000000000002</v>
      </c>
      <c r="X119">
        <v>32.840000000000003</v>
      </c>
      <c r="Y119">
        <v>33.712000000000003</v>
      </c>
      <c r="Z119">
        <v>36.271999999999998</v>
      </c>
      <c r="AA119">
        <v>34.927999999999997</v>
      </c>
      <c r="AB119">
        <v>31.745999999999999</v>
      </c>
      <c r="AC119">
        <v>31.562999999999999</v>
      </c>
      <c r="AD119">
        <v>31.114999999999998</v>
      </c>
      <c r="AE119">
        <v>34.223999999999997</v>
      </c>
      <c r="AF119">
        <v>34.298000000000002</v>
      </c>
      <c r="AG119">
        <v>41.353999999999999</v>
      </c>
      <c r="AH119">
        <v>38.042000000000002</v>
      </c>
      <c r="AI119">
        <v>35.725999999999999</v>
      </c>
      <c r="AJ119">
        <v>37.29</v>
      </c>
      <c r="AK119">
        <v>38.207000000000001</v>
      </c>
      <c r="AL119" t="e">
        <f t="shared" si="4"/>
        <v>#DIV/0!</v>
      </c>
      <c r="AM119">
        <f t="shared" si="5"/>
        <v>39.628500000000003</v>
      </c>
      <c r="AN119">
        <f t="shared" si="6"/>
        <v>35.094071428571432</v>
      </c>
      <c r="AO119">
        <f t="shared" si="7"/>
        <v>33.300000000000004</v>
      </c>
      <c r="AP119" t="e">
        <v>#DIV/0!</v>
      </c>
      <c r="AQ119">
        <v>-3.8172857142857146</v>
      </c>
      <c r="AR119">
        <v>4.8792142857142844</v>
      </c>
      <c r="AS119">
        <v>7.1701249999999987</v>
      </c>
    </row>
    <row r="120" spans="1:45" x14ac:dyDescent="0.25">
      <c r="A120" t="s">
        <v>488</v>
      </c>
      <c r="B120" t="s">
        <v>626</v>
      </c>
      <c r="C120" t="s">
        <v>625</v>
      </c>
      <c r="D120" t="s">
        <v>433</v>
      </c>
      <c r="E120" t="s">
        <v>433</v>
      </c>
      <c r="F120" t="s">
        <v>433</v>
      </c>
      <c r="G120" t="s">
        <v>433</v>
      </c>
      <c r="H120" t="s">
        <v>433</v>
      </c>
      <c r="I120" t="s">
        <v>433</v>
      </c>
      <c r="J120" t="s">
        <v>433</v>
      </c>
      <c r="K120" t="s">
        <v>433</v>
      </c>
      <c r="L120" t="s">
        <v>433</v>
      </c>
      <c r="M120" t="s">
        <v>433</v>
      </c>
      <c r="N120" t="s">
        <v>433</v>
      </c>
      <c r="O120" t="s">
        <v>433</v>
      </c>
      <c r="P120">
        <v>27.96</v>
      </c>
      <c r="Q120">
        <v>24.087</v>
      </c>
      <c r="R120">
        <v>15.827</v>
      </c>
      <c r="S120">
        <v>21.385999999999999</v>
      </c>
      <c r="T120">
        <v>23.131</v>
      </c>
      <c r="U120">
        <v>20.137</v>
      </c>
      <c r="V120">
        <v>19.408000000000001</v>
      </c>
      <c r="W120">
        <v>20.890999999999998</v>
      </c>
      <c r="X120">
        <v>19.405999999999999</v>
      </c>
      <c r="Y120">
        <v>21.216000000000001</v>
      </c>
      <c r="Z120">
        <v>20.451000000000001</v>
      </c>
      <c r="AA120">
        <v>21.35</v>
      </c>
      <c r="AB120">
        <v>21.338999999999999</v>
      </c>
      <c r="AC120">
        <v>23.35</v>
      </c>
      <c r="AD120">
        <v>21.722999999999999</v>
      </c>
      <c r="AE120">
        <v>22.887</v>
      </c>
      <c r="AF120">
        <v>24.257000000000001</v>
      </c>
      <c r="AG120">
        <v>23.856000000000002</v>
      </c>
      <c r="AH120">
        <v>25.869</v>
      </c>
      <c r="AI120">
        <v>26.459</v>
      </c>
      <c r="AJ120">
        <v>25.866</v>
      </c>
      <c r="AK120">
        <v>27.622</v>
      </c>
      <c r="AL120" t="e">
        <f t="shared" si="4"/>
        <v>#DIV/0!</v>
      </c>
      <c r="AM120">
        <f t="shared" si="5"/>
        <v>21.603374999999996</v>
      </c>
      <c r="AN120">
        <f t="shared" si="6"/>
        <v>23.26078571428571</v>
      </c>
      <c r="AO120">
        <f t="shared" si="7"/>
        <v>21.465249999999997</v>
      </c>
      <c r="AP120">
        <v>1.9621000000000002</v>
      </c>
      <c r="AQ120">
        <v>1.4954000000000001</v>
      </c>
      <c r="AR120">
        <v>7.7650714285714271</v>
      </c>
      <c r="AS120">
        <v>8.0068750000000009</v>
      </c>
    </row>
    <row r="121" spans="1:45" x14ac:dyDescent="0.25">
      <c r="A121" t="s">
        <v>487</v>
      </c>
      <c r="B121" t="s">
        <v>626</v>
      </c>
      <c r="C121" t="s">
        <v>625</v>
      </c>
      <c r="D121" t="s">
        <v>433</v>
      </c>
      <c r="E121" t="s">
        <v>433</v>
      </c>
      <c r="F121" t="s">
        <v>433</v>
      </c>
      <c r="G121" t="s">
        <v>433</v>
      </c>
      <c r="H121" t="s">
        <v>433</v>
      </c>
      <c r="I121" t="s">
        <v>433</v>
      </c>
      <c r="J121" t="s">
        <v>433</v>
      </c>
      <c r="K121" t="s">
        <v>433</v>
      </c>
      <c r="L121" t="s">
        <v>433</v>
      </c>
      <c r="M121" t="s">
        <v>433</v>
      </c>
      <c r="N121" t="s">
        <v>433</v>
      </c>
      <c r="O121" t="s">
        <v>433</v>
      </c>
      <c r="P121" t="s">
        <v>433</v>
      </c>
      <c r="Q121" t="s">
        <v>433</v>
      </c>
      <c r="R121" t="s">
        <v>433</v>
      </c>
      <c r="S121" t="s">
        <v>433</v>
      </c>
      <c r="T121" t="s">
        <v>433</v>
      </c>
      <c r="U121" t="s">
        <v>433</v>
      </c>
      <c r="V121">
        <v>28.088999999999999</v>
      </c>
      <c r="W121">
        <v>33.759</v>
      </c>
      <c r="X121">
        <v>30.338000000000001</v>
      </c>
      <c r="Y121">
        <v>29.99</v>
      </c>
      <c r="Z121">
        <v>30.742000000000001</v>
      </c>
      <c r="AA121">
        <v>28.574999999999999</v>
      </c>
      <c r="AB121">
        <v>27.363</v>
      </c>
      <c r="AC121">
        <v>30.536000000000001</v>
      </c>
      <c r="AD121">
        <v>27.693999999999999</v>
      </c>
      <c r="AE121">
        <v>31.27</v>
      </c>
      <c r="AF121">
        <v>28.096</v>
      </c>
      <c r="AG121">
        <v>33.261000000000003</v>
      </c>
      <c r="AH121">
        <v>39.816000000000003</v>
      </c>
      <c r="AI121">
        <v>36.008000000000003</v>
      </c>
      <c r="AJ121">
        <v>37.256999999999998</v>
      </c>
      <c r="AK121">
        <v>37.646999999999998</v>
      </c>
      <c r="AL121" t="e">
        <f t="shared" si="4"/>
        <v>#DIV/0!</v>
      </c>
      <c r="AM121">
        <f t="shared" si="5"/>
        <v>30.923999999999999</v>
      </c>
      <c r="AN121">
        <f t="shared" si="6"/>
        <v>32.042357142857142</v>
      </c>
      <c r="AO121">
        <f t="shared" si="7"/>
        <v>29.563500000000001</v>
      </c>
      <c r="AP121">
        <v>0.60870000000000013</v>
      </c>
      <c r="AQ121">
        <v>1.8418000000000003</v>
      </c>
      <c r="AR121">
        <v>2.632428571428572</v>
      </c>
      <c r="AS121">
        <v>4.554125</v>
      </c>
    </row>
    <row r="122" spans="1:45" x14ac:dyDescent="0.25">
      <c r="A122" t="s">
        <v>486</v>
      </c>
      <c r="B122" t="s">
        <v>626</v>
      </c>
      <c r="C122" t="s">
        <v>625</v>
      </c>
      <c r="D122" t="s">
        <v>433</v>
      </c>
      <c r="E122" t="s">
        <v>433</v>
      </c>
      <c r="F122" t="s">
        <v>433</v>
      </c>
      <c r="G122" t="s">
        <v>433</v>
      </c>
      <c r="H122" t="s">
        <v>433</v>
      </c>
      <c r="I122" t="s">
        <v>433</v>
      </c>
      <c r="J122" t="s">
        <v>433</v>
      </c>
      <c r="K122" t="s">
        <v>433</v>
      </c>
      <c r="L122" t="s">
        <v>433</v>
      </c>
      <c r="M122" t="s">
        <v>433</v>
      </c>
      <c r="N122" t="s">
        <v>433</v>
      </c>
      <c r="O122" t="s">
        <v>433</v>
      </c>
      <c r="P122" t="s">
        <v>433</v>
      </c>
      <c r="Q122" t="s">
        <v>433</v>
      </c>
      <c r="R122" t="s">
        <v>433</v>
      </c>
      <c r="S122" t="s">
        <v>433</v>
      </c>
      <c r="T122" t="s">
        <v>433</v>
      </c>
      <c r="U122" t="s">
        <v>433</v>
      </c>
      <c r="V122" t="s">
        <v>433</v>
      </c>
      <c r="W122" t="s">
        <v>433</v>
      </c>
      <c r="X122" t="s">
        <v>433</v>
      </c>
      <c r="Y122" t="s">
        <v>433</v>
      </c>
      <c r="Z122" t="s">
        <v>433</v>
      </c>
      <c r="AA122" t="s">
        <v>433</v>
      </c>
      <c r="AB122">
        <v>17.763999999999999</v>
      </c>
      <c r="AC122">
        <v>17.856000000000002</v>
      </c>
      <c r="AD122">
        <v>18.035</v>
      </c>
      <c r="AE122">
        <v>18.181000000000001</v>
      </c>
      <c r="AF122">
        <v>19.303000000000001</v>
      </c>
      <c r="AG122">
        <v>21.664999999999999</v>
      </c>
      <c r="AH122">
        <v>21.443999999999999</v>
      </c>
      <c r="AI122">
        <v>22.402999999999999</v>
      </c>
      <c r="AJ122">
        <v>22.986000000000001</v>
      </c>
      <c r="AK122">
        <v>21.832999999999998</v>
      </c>
      <c r="AL122" t="e">
        <f t="shared" si="4"/>
        <v>#DIV/0!</v>
      </c>
      <c r="AM122" t="e">
        <f t="shared" si="5"/>
        <v>#DIV/0!</v>
      </c>
      <c r="AN122">
        <f t="shared" si="6"/>
        <v>20.146999999999998</v>
      </c>
      <c r="AO122">
        <f t="shared" si="7"/>
        <v>17.959</v>
      </c>
      <c r="AP122" t="e">
        <v>#DIV/0!</v>
      </c>
      <c r="AQ122">
        <v>8.2590000000000003</v>
      </c>
      <c r="AR122">
        <v>-0.5278571428571428</v>
      </c>
      <c r="AS122">
        <v>3.7346250000000003</v>
      </c>
    </row>
    <row r="123" spans="1:45" x14ac:dyDescent="0.25">
      <c r="A123" t="s">
        <v>485</v>
      </c>
      <c r="B123" t="s">
        <v>626</v>
      </c>
      <c r="C123" t="s">
        <v>625</v>
      </c>
      <c r="D123" t="s">
        <v>433</v>
      </c>
      <c r="E123" t="s">
        <v>433</v>
      </c>
      <c r="F123" t="s">
        <v>433</v>
      </c>
      <c r="G123" t="s">
        <v>433</v>
      </c>
      <c r="H123" t="s">
        <v>433</v>
      </c>
      <c r="I123" t="s">
        <v>433</v>
      </c>
      <c r="J123" t="s">
        <v>433</v>
      </c>
      <c r="K123" t="s">
        <v>433</v>
      </c>
      <c r="L123" t="s">
        <v>433</v>
      </c>
      <c r="M123" t="s">
        <v>433</v>
      </c>
      <c r="N123" t="s">
        <v>433</v>
      </c>
      <c r="O123" t="s">
        <v>433</v>
      </c>
      <c r="P123" t="s">
        <v>433</v>
      </c>
      <c r="Q123" t="s">
        <v>433</v>
      </c>
      <c r="R123" t="s">
        <v>433</v>
      </c>
      <c r="S123" t="s">
        <v>433</v>
      </c>
      <c r="T123" t="s">
        <v>433</v>
      </c>
      <c r="U123" t="s">
        <v>433</v>
      </c>
      <c r="V123" t="s">
        <v>433</v>
      </c>
      <c r="W123" t="s">
        <v>433</v>
      </c>
      <c r="X123">
        <v>11.436999999999999</v>
      </c>
      <c r="Y123">
        <v>52.654000000000003</v>
      </c>
      <c r="Z123">
        <v>44.345999999999997</v>
      </c>
      <c r="AA123">
        <v>50.512999999999998</v>
      </c>
      <c r="AB123">
        <v>58.747999999999998</v>
      </c>
      <c r="AC123">
        <v>41.969000000000001</v>
      </c>
      <c r="AD123">
        <v>44.94</v>
      </c>
      <c r="AE123">
        <v>38.002000000000002</v>
      </c>
      <c r="AF123">
        <v>29.565999999999999</v>
      </c>
      <c r="AG123">
        <v>48.787999999999997</v>
      </c>
      <c r="AH123">
        <v>47.26</v>
      </c>
      <c r="AI123">
        <v>48.000999999999998</v>
      </c>
      <c r="AJ123">
        <v>44.935000000000002</v>
      </c>
      <c r="AK123">
        <v>31.585999999999999</v>
      </c>
      <c r="AL123" t="e">
        <f t="shared" si="4"/>
        <v>#DIV/0!</v>
      </c>
      <c r="AM123" t="e">
        <f t="shared" si="5"/>
        <v>#DIV/0!</v>
      </c>
      <c r="AN123">
        <f t="shared" si="6"/>
        <v>42.338928571428582</v>
      </c>
      <c r="AO123">
        <f t="shared" si="7"/>
        <v>42.826125000000005</v>
      </c>
      <c r="AP123">
        <v>-1.2533000000000001</v>
      </c>
      <c r="AQ123">
        <v>1.2544</v>
      </c>
      <c r="AR123">
        <v>4.4889285714285716</v>
      </c>
      <c r="AS123">
        <v>4.1308750000000005</v>
      </c>
    </row>
    <row r="124" spans="1:45" x14ac:dyDescent="0.25">
      <c r="A124" t="s">
        <v>484</v>
      </c>
      <c r="B124" t="s">
        <v>626</v>
      </c>
      <c r="C124" t="s">
        <v>625</v>
      </c>
      <c r="D124" t="s">
        <v>433</v>
      </c>
      <c r="E124" t="s">
        <v>433</v>
      </c>
      <c r="F124" t="s">
        <v>433</v>
      </c>
      <c r="G124" t="s">
        <v>433</v>
      </c>
      <c r="H124" t="s">
        <v>433</v>
      </c>
      <c r="I124" t="s">
        <v>433</v>
      </c>
      <c r="J124" t="s">
        <v>433</v>
      </c>
      <c r="K124" t="s">
        <v>433</v>
      </c>
      <c r="L124" t="s">
        <v>433</v>
      </c>
      <c r="M124" t="s">
        <v>433</v>
      </c>
      <c r="N124" t="s">
        <v>433</v>
      </c>
      <c r="O124" t="s">
        <v>433</v>
      </c>
      <c r="P124" t="s">
        <v>433</v>
      </c>
      <c r="Q124" t="s">
        <v>433</v>
      </c>
      <c r="R124" t="s">
        <v>433</v>
      </c>
      <c r="S124" t="s">
        <v>433</v>
      </c>
      <c r="T124" t="s">
        <v>433</v>
      </c>
      <c r="U124" t="s">
        <v>433</v>
      </c>
      <c r="V124" t="s">
        <v>433</v>
      </c>
      <c r="W124">
        <v>32.627000000000002</v>
      </c>
      <c r="X124">
        <v>35.39</v>
      </c>
      <c r="Y124">
        <v>39.369999999999997</v>
      </c>
      <c r="Z124">
        <v>38.661999999999999</v>
      </c>
      <c r="AA124">
        <v>35.700000000000003</v>
      </c>
      <c r="AB124">
        <v>34.927</v>
      </c>
      <c r="AC124">
        <v>30.5</v>
      </c>
      <c r="AD124">
        <v>29.312000000000001</v>
      </c>
      <c r="AE124">
        <v>31.567</v>
      </c>
      <c r="AF124">
        <v>28.968</v>
      </c>
      <c r="AG124">
        <v>40.049999999999997</v>
      </c>
      <c r="AH124">
        <v>36.420999999999999</v>
      </c>
      <c r="AI124">
        <v>35.521000000000001</v>
      </c>
      <c r="AJ124">
        <v>35.518000000000001</v>
      </c>
      <c r="AK124">
        <v>37.966999999999999</v>
      </c>
      <c r="AL124" t="e">
        <f t="shared" si="4"/>
        <v>#DIV/0!</v>
      </c>
      <c r="AM124">
        <f t="shared" si="5"/>
        <v>32.627000000000002</v>
      </c>
      <c r="AN124">
        <f t="shared" si="6"/>
        <v>34.990928571428576</v>
      </c>
      <c r="AO124">
        <f t="shared" si="7"/>
        <v>34.4285</v>
      </c>
      <c r="AP124">
        <v>-5.4900000000000039E-2</v>
      </c>
      <c r="AQ124">
        <v>3.1017999999999999</v>
      </c>
      <c r="AR124">
        <v>5.3074999999999992</v>
      </c>
      <c r="AS124">
        <v>5.1592499999999992</v>
      </c>
    </row>
    <row r="125" spans="1:45" x14ac:dyDescent="0.25">
      <c r="A125" t="s">
        <v>483</v>
      </c>
      <c r="B125" t="s">
        <v>626</v>
      </c>
      <c r="C125" t="s">
        <v>625</v>
      </c>
      <c r="D125" t="s">
        <v>433</v>
      </c>
      <c r="E125" t="s">
        <v>433</v>
      </c>
      <c r="F125" t="s">
        <v>433</v>
      </c>
      <c r="G125" t="s">
        <v>433</v>
      </c>
      <c r="H125" t="s">
        <v>433</v>
      </c>
      <c r="I125" t="s">
        <v>433</v>
      </c>
      <c r="J125" t="s">
        <v>433</v>
      </c>
      <c r="K125" t="s">
        <v>433</v>
      </c>
      <c r="L125" t="s">
        <v>433</v>
      </c>
      <c r="M125" t="s">
        <v>433</v>
      </c>
      <c r="N125" t="s">
        <v>433</v>
      </c>
      <c r="O125" t="s">
        <v>433</v>
      </c>
      <c r="P125" t="s">
        <v>433</v>
      </c>
      <c r="Q125" t="s">
        <v>433</v>
      </c>
      <c r="R125" t="s">
        <v>433</v>
      </c>
      <c r="S125" t="s">
        <v>433</v>
      </c>
      <c r="T125" t="s">
        <v>433</v>
      </c>
      <c r="U125" t="s">
        <v>433</v>
      </c>
      <c r="V125" t="s">
        <v>433</v>
      </c>
      <c r="W125" t="s">
        <v>433</v>
      </c>
      <c r="X125">
        <v>17.920999999999999</v>
      </c>
      <c r="Y125">
        <v>20.945</v>
      </c>
      <c r="Z125">
        <v>20.283999999999999</v>
      </c>
      <c r="AA125">
        <v>21.774000000000001</v>
      </c>
      <c r="AB125">
        <v>22.725000000000001</v>
      </c>
      <c r="AC125">
        <v>23.594999999999999</v>
      </c>
      <c r="AD125">
        <v>26.58</v>
      </c>
      <c r="AE125">
        <v>27.46</v>
      </c>
      <c r="AF125">
        <v>26.256</v>
      </c>
      <c r="AG125">
        <v>26.504999999999999</v>
      </c>
      <c r="AH125">
        <v>27.064</v>
      </c>
      <c r="AI125">
        <v>28.812999999999999</v>
      </c>
      <c r="AJ125">
        <v>28.911000000000001</v>
      </c>
      <c r="AK125">
        <v>28.245999999999999</v>
      </c>
      <c r="AL125" t="e">
        <f t="shared" si="4"/>
        <v>#DIV/0!</v>
      </c>
      <c r="AM125" t="e">
        <f t="shared" si="5"/>
        <v>#DIV/0!</v>
      </c>
      <c r="AN125">
        <f t="shared" si="6"/>
        <v>24.791357142857144</v>
      </c>
      <c r="AO125">
        <f t="shared" si="7"/>
        <v>22.660500000000003</v>
      </c>
      <c r="AP125">
        <v>2.6382000000000003</v>
      </c>
      <c r="AQ125">
        <v>2.7152000000000003</v>
      </c>
      <c r="AR125">
        <v>3.7712142857142856</v>
      </c>
      <c r="AS125">
        <v>4.2512499999999998</v>
      </c>
    </row>
    <row r="126" spans="1:45" x14ac:dyDescent="0.25">
      <c r="A126" t="s">
        <v>482</v>
      </c>
      <c r="B126" t="s">
        <v>626</v>
      </c>
      <c r="C126" t="s">
        <v>625</v>
      </c>
      <c r="D126" t="s">
        <v>433</v>
      </c>
      <c r="E126" t="s">
        <v>433</v>
      </c>
      <c r="F126" t="s">
        <v>433</v>
      </c>
      <c r="G126" t="s">
        <v>433</v>
      </c>
      <c r="H126" t="s">
        <v>433</v>
      </c>
      <c r="I126" t="s">
        <v>433</v>
      </c>
      <c r="J126" t="s">
        <v>433</v>
      </c>
      <c r="K126" t="s">
        <v>433</v>
      </c>
      <c r="L126" t="s">
        <v>433</v>
      </c>
      <c r="M126" t="s">
        <v>433</v>
      </c>
      <c r="N126" t="s">
        <v>433</v>
      </c>
      <c r="O126" t="s">
        <v>433</v>
      </c>
      <c r="P126" t="s">
        <v>433</v>
      </c>
      <c r="Q126" t="s">
        <v>433</v>
      </c>
      <c r="R126" t="s">
        <v>433</v>
      </c>
      <c r="S126" t="s">
        <v>433</v>
      </c>
      <c r="T126" t="s">
        <v>433</v>
      </c>
      <c r="U126" t="s">
        <v>433</v>
      </c>
      <c r="V126" t="s">
        <v>433</v>
      </c>
      <c r="W126" t="s">
        <v>433</v>
      </c>
      <c r="X126">
        <v>31.314</v>
      </c>
      <c r="Y126">
        <v>33.81</v>
      </c>
      <c r="Z126">
        <v>42.902000000000001</v>
      </c>
      <c r="AA126">
        <v>41.9</v>
      </c>
      <c r="AB126">
        <v>40.826000000000001</v>
      </c>
      <c r="AC126">
        <v>40.270000000000003</v>
      </c>
      <c r="AD126">
        <v>43.192999999999998</v>
      </c>
      <c r="AE126">
        <v>43.401000000000003</v>
      </c>
      <c r="AF126">
        <v>43.424999999999997</v>
      </c>
      <c r="AG126">
        <v>43.448999999999998</v>
      </c>
      <c r="AH126">
        <v>43.625</v>
      </c>
      <c r="AI126">
        <v>42.372</v>
      </c>
      <c r="AJ126">
        <v>46.113999999999997</v>
      </c>
      <c r="AK126">
        <v>43.171999999999997</v>
      </c>
      <c r="AL126" t="e">
        <f t="shared" si="4"/>
        <v>#DIV/0!</v>
      </c>
      <c r="AM126" t="e">
        <f t="shared" si="5"/>
        <v>#DIV/0!</v>
      </c>
      <c r="AN126">
        <f t="shared" si="6"/>
        <v>41.412357142857147</v>
      </c>
      <c r="AO126">
        <f t="shared" si="7"/>
        <v>39.701999999999998</v>
      </c>
      <c r="AP126" t="e">
        <v>#DIV/0!</v>
      </c>
      <c r="AQ126">
        <v>-11.173</v>
      </c>
      <c r="AR126">
        <v>3.7822142857142866</v>
      </c>
      <c r="AS126">
        <v>5.894750000000001</v>
      </c>
    </row>
    <row r="127" spans="1:45" x14ac:dyDescent="0.25">
      <c r="A127" t="s">
        <v>481</v>
      </c>
      <c r="B127" t="s">
        <v>626</v>
      </c>
      <c r="C127" t="s">
        <v>625</v>
      </c>
      <c r="D127" t="s">
        <v>433</v>
      </c>
      <c r="E127" t="s">
        <v>433</v>
      </c>
      <c r="F127" t="s">
        <v>433</v>
      </c>
      <c r="G127">
        <v>47.93</v>
      </c>
      <c r="H127">
        <v>50.529000000000003</v>
      </c>
      <c r="I127">
        <v>53.042000000000002</v>
      </c>
      <c r="J127">
        <v>58.005000000000003</v>
      </c>
      <c r="K127">
        <v>49.703000000000003</v>
      </c>
      <c r="L127">
        <v>46.747</v>
      </c>
      <c r="M127">
        <v>51.673000000000002</v>
      </c>
      <c r="N127">
        <v>46.063000000000002</v>
      </c>
      <c r="O127">
        <v>52.103000000000002</v>
      </c>
      <c r="P127">
        <v>50.710999999999999</v>
      </c>
      <c r="Q127">
        <v>60.353999999999999</v>
      </c>
      <c r="R127">
        <v>63.646999999999998</v>
      </c>
      <c r="S127">
        <v>53.095999999999997</v>
      </c>
      <c r="T127">
        <v>59.11</v>
      </c>
      <c r="U127">
        <v>54.744999999999997</v>
      </c>
      <c r="V127">
        <v>60.698</v>
      </c>
      <c r="W127">
        <v>56.125999999999998</v>
      </c>
      <c r="X127">
        <v>55.408999999999999</v>
      </c>
      <c r="Y127">
        <v>46.841999999999999</v>
      </c>
      <c r="Z127">
        <v>56.314999999999998</v>
      </c>
      <c r="AA127">
        <v>44.628</v>
      </c>
      <c r="AB127">
        <v>39.896000000000001</v>
      </c>
      <c r="AC127">
        <v>38.979999999999997</v>
      </c>
      <c r="AD127">
        <v>43.551000000000002</v>
      </c>
      <c r="AE127">
        <v>41.896000000000001</v>
      </c>
      <c r="AF127">
        <v>26.989000000000001</v>
      </c>
      <c r="AG127">
        <v>32.116999999999997</v>
      </c>
      <c r="AH127">
        <v>34.576000000000001</v>
      </c>
      <c r="AI127">
        <v>34.720999999999997</v>
      </c>
      <c r="AJ127">
        <v>36.058</v>
      </c>
      <c r="AK127">
        <v>35.570999999999998</v>
      </c>
      <c r="AL127">
        <f t="shared" si="4"/>
        <v>51.089857142857149</v>
      </c>
      <c r="AM127">
        <f t="shared" si="5"/>
        <v>55.665300000000002</v>
      </c>
      <c r="AN127">
        <f t="shared" si="6"/>
        <v>40.539214285714294</v>
      </c>
      <c r="AO127">
        <f t="shared" si="7"/>
        <v>45.939625000000007</v>
      </c>
      <c r="AP127">
        <v>2.7031999999999998</v>
      </c>
      <c r="AQ127">
        <v>4.9269999999999996</v>
      </c>
      <c r="AR127">
        <v>3.3244999999999996</v>
      </c>
      <c r="AS127">
        <v>2.911</v>
      </c>
    </row>
    <row r="128" spans="1:45" x14ac:dyDescent="0.25">
      <c r="A128" t="s">
        <v>479</v>
      </c>
      <c r="B128" t="s">
        <v>626</v>
      </c>
      <c r="C128" t="s">
        <v>625</v>
      </c>
      <c r="D128" t="s">
        <v>433</v>
      </c>
      <c r="E128" t="s">
        <v>433</v>
      </c>
      <c r="F128" t="s">
        <v>433</v>
      </c>
      <c r="G128" t="s">
        <v>433</v>
      </c>
      <c r="H128" t="s">
        <v>433</v>
      </c>
      <c r="I128" t="s">
        <v>433</v>
      </c>
      <c r="J128" t="s">
        <v>433</v>
      </c>
      <c r="K128" t="s">
        <v>433</v>
      </c>
      <c r="L128" t="s">
        <v>433</v>
      </c>
      <c r="M128" t="s">
        <v>433</v>
      </c>
      <c r="N128">
        <v>18.125</v>
      </c>
      <c r="O128">
        <v>19.146000000000001</v>
      </c>
      <c r="P128">
        <v>16.847999999999999</v>
      </c>
      <c r="Q128">
        <v>16.834</v>
      </c>
      <c r="R128">
        <v>18.966000000000001</v>
      </c>
      <c r="S128">
        <v>20.355</v>
      </c>
      <c r="T128">
        <v>26.132999999999999</v>
      </c>
      <c r="U128">
        <v>25.408999999999999</v>
      </c>
      <c r="V128">
        <v>27.667999999999999</v>
      </c>
      <c r="W128">
        <v>22.8</v>
      </c>
      <c r="X128">
        <v>19.257999999999999</v>
      </c>
      <c r="Y128">
        <v>22.172999999999998</v>
      </c>
      <c r="Z128">
        <v>17.506</v>
      </c>
      <c r="AA128">
        <v>13.593</v>
      </c>
      <c r="AB128">
        <v>13.22</v>
      </c>
      <c r="AC128">
        <v>12.116</v>
      </c>
      <c r="AD128">
        <v>12.752000000000001</v>
      </c>
      <c r="AE128">
        <v>11.952999999999999</v>
      </c>
      <c r="AF128">
        <v>17.559999999999999</v>
      </c>
      <c r="AG128">
        <v>17.966999999999999</v>
      </c>
      <c r="AH128">
        <v>14.522</v>
      </c>
      <c r="AI128">
        <v>14.725</v>
      </c>
      <c r="AJ128">
        <v>14.458</v>
      </c>
      <c r="AK128">
        <v>16.088999999999999</v>
      </c>
      <c r="AL128" t="e">
        <f t="shared" si="4"/>
        <v>#DIV/0!</v>
      </c>
      <c r="AM128">
        <f t="shared" si="5"/>
        <v>21.228400000000001</v>
      </c>
      <c r="AN128">
        <f t="shared" si="6"/>
        <v>15.563714285714285</v>
      </c>
      <c r="AO128">
        <f t="shared" si="7"/>
        <v>15.321375</v>
      </c>
      <c r="AP128">
        <v>7.7920000000000016</v>
      </c>
      <c r="AQ128">
        <v>7.3002000000000011</v>
      </c>
      <c r="AR128">
        <v>5.863714285714285</v>
      </c>
      <c r="AS128">
        <v>6.4503750000000002</v>
      </c>
    </row>
    <row r="129" spans="1:45" x14ac:dyDescent="0.25">
      <c r="A129" t="s">
        <v>478</v>
      </c>
      <c r="B129" t="s">
        <v>626</v>
      </c>
      <c r="C129" t="s">
        <v>625</v>
      </c>
      <c r="D129" t="s">
        <v>433</v>
      </c>
      <c r="E129" t="s">
        <v>433</v>
      </c>
      <c r="F129" t="s">
        <v>433</v>
      </c>
      <c r="G129" t="s">
        <v>433</v>
      </c>
      <c r="H129" t="s">
        <v>433</v>
      </c>
      <c r="I129" t="s">
        <v>433</v>
      </c>
      <c r="J129" t="s">
        <v>433</v>
      </c>
      <c r="K129" t="s">
        <v>433</v>
      </c>
      <c r="L129" t="s">
        <v>433</v>
      </c>
      <c r="M129" t="s">
        <v>433</v>
      </c>
      <c r="N129" t="s">
        <v>433</v>
      </c>
      <c r="O129" t="s">
        <v>433</v>
      </c>
      <c r="P129" t="s">
        <v>433</v>
      </c>
      <c r="Q129" t="s">
        <v>433</v>
      </c>
      <c r="R129" t="s">
        <v>433</v>
      </c>
      <c r="S129" t="s">
        <v>433</v>
      </c>
      <c r="T129" t="s">
        <v>433</v>
      </c>
      <c r="U129">
        <v>48.241999999999997</v>
      </c>
      <c r="V129">
        <v>45.37</v>
      </c>
      <c r="W129">
        <v>47.749000000000002</v>
      </c>
      <c r="X129">
        <v>51.838000000000001</v>
      </c>
      <c r="Y129">
        <v>44.3</v>
      </c>
      <c r="Z129">
        <v>44.79</v>
      </c>
      <c r="AA129">
        <v>39.581000000000003</v>
      </c>
      <c r="AB129">
        <v>37.515000000000001</v>
      </c>
      <c r="AC129">
        <v>39.265000000000001</v>
      </c>
      <c r="AD129">
        <v>38.454999999999998</v>
      </c>
      <c r="AE129">
        <v>36.069000000000003</v>
      </c>
      <c r="AF129">
        <v>36.401000000000003</v>
      </c>
      <c r="AG129">
        <v>43.838999999999999</v>
      </c>
      <c r="AH129">
        <v>41.984999999999999</v>
      </c>
      <c r="AI129">
        <v>40.558999999999997</v>
      </c>
      <c r="AJ129">
        <v>40.198999999999998</v>
      </c>
      <c r="AK129">
        <v>41.026000000000003</v>
      </c>
      <c r="AL129" t="e">
        <f t="shared" si="4"/>
        <v>#DIV/0!</v>
      </c>
      <c r="AM129">
        <f t="shared" si="5"/>
        <v>47.120333333333328</v>
      </c>
      <c r="AN129">
        <f t="shared" si="6"/>
        <v>41.13014285714285</v>
      </c>
      <c r="AO129">
        <f t="shared" si="7"/>
        <v>41.476624999999999</v>
      </c>
      <c r="AP129" t="e">
        <v>#DIV/0!</v>
      </c>
      <c r="AQ129">
        <v>4.8759999999999994</v>
      </c>
      <c r="AR129">
        <v>4.0069285714285705</v>
      </c>
      <c r="AS129">
        <v>5.6727499999999997</v>
      </c>
    </row>
    <row r="130" spans="1:45" x14ac:dyDescent="0.25">
      <c r="A130" t="s">
        <v>477</v>
      </c>
      <c r="B130" t="s">
        <v>626</v>
      </c>
      <c r="C130" t="s">
        <v>625</v>
      </c>
      <c r="D130" t="s">
        <v>433</v>
      </c>
      <c r="E130" t="s">
        <v>433</v>
      </c>
      <c r="F130" t="s">
        <v>433</v>
      </c>
      <c r="G130" t="s">
        <v>433</v>
      </c>
      <c r="H130" t="s">
        <v>433</v>
      </c>
      <c r="I130" t="s">
        <v>433</v>
      </c>
      <c r="J130" t="s">
        <v>433</v>
      </c>
      <c r="K130" t="s">
        <v>433</v>
      </c>
      <c r="L130" t="s">
        <v>433</v>
      </c>
      <c r="M130" t="s">
        <v>433</v>
      </c>
      <c r="N130" t="s">
        <v>433</v>
      </c>
      <c r="O130" t="s">
        <v>433</v>
      </c>
      <c r="P130" t="s">
        <v>433</v>
      </c>
      <c r="Q130" t="s">
        <v>433</v>
      </c>
      <c r="R130" t="s">
        <v>433</v>
      </c>
      <c r="S130">
        <v>39.658999999999999</v>
      </c>
      <c r="T130">
        <v>38.783999999999999</v>
      </c>
      <c r="U130">
        <v>39.357999999999997</v>
      </c>
      <c r="V130">
        <v>40.164000000000001</v>
      </c>
      <c r="W130">
        <v>40.524000000000001</v>
      </c>
      <c r="X130">
        <v>40.802999999999997</v>
      </c>
      <c r="Y130">
        <v>41.664999999999999</v>
      </c>
      <c r="Z130">
        <v>41.201999999999998</v>
      </c>
      <c r="AA130">
        <v>41.552999999999997</v>
      </c>
      <c r="AB130">
        <v>41.747</v>
      </c>
      <c r="AC130">
        <v>42.002000000000002</v>
      </c>
      <c r="AD130">
        <v>41.859000000000002</v>
      </c>
      <c r="AE130">
        <v>39.585999999999999</v>
      </c>
      <c r="AF130">
        <v>40.688000000000002</v>
      </c>
      <c r="AG130">
        <v>45.258000000000003</v>
      </c>
      <c r="AH130">
        <v>46.088000000000001</v>
      </c>
      <c r="AI130">
        <v>46.140999999999998</v>
      </c>
      <c r="AJ130">
        <v>44.798999999999999</v>
      </c>
      <c r="AK130">
        <v>54.548999999999999</v>
      </c>
      <c r="AL130" t="e">
        <f t="shared" ref="AL130:AL193" si="8">AVERAGE(D130:M130)</f>
        <v>#DIV/0!</v>
      </c>
      <c r="AM130">
        <f t="shared" ref="AM130:AM193" si="9">AVERAGE(N130:W130)</f>
        <v>39.697799999999994</v>
      </c>
      <c r="AN130">
        <f t="shared" ref="AN130:AN193" si="10">AVERAGE(X130:AK130)</f>
        <v>43.424285714285709</v>
      </c>
      <c r="AO130">
        <f t="shared" ref="AO130:AO193" si="11">AVERAGE(X130:AE130)</f>
        <v>41.302124999999997</v>
      </c>
      <c r="AP130" t="e">
        <v>#DIV/0!</v>
      </c>
      <c r="AQ130">
        <v>4.2110000000000003</v>
      </c>
      <c r="AR130">
        <v>2.0310000000000001</v>
      </c>
      <c r="AS130">
        <v>4.3417500000000002</v>
      </c>
    </row>
    <row r="131" spans="1:45" x14ac:dyDescent="0.25">
      <c r="A131" t="s">
        <v>476</v>
      </c>
      <c r="B131" t="s">
        <v>626</v>
      </c>
      <c r="C131" t="s">
        <v>625</v>
      </c>
      <c r="D131" t="s">
        <v>433</v>
      </c>
      <c r="E131" t="s">
        <v>433</v>
      </c>
      <c r="F131" t="s">
        <v>433</v>
      </c>
      <c r="G131" t="s">
        <v>433</v>
      </c>
      <c r="H131" t="s">
        <v>433</v>
      </c>
      <c r="I131" t="s">
        <v>433</v>
      </c>
      <c r="J131" t="s">
        <v>433</v>
      </c>
      <c r="K131" t="s">
        <v>433</v>
      </c>
      <c r="L131" t="s">
        <v>433</v>
      </c>
      <c r="M131" t="s">
        <v>433</v>
      </c>
      <c r="N131">
        <v>35.054000000000002</v>
      </c>
      <c r="O131">
        <v>45.963999999999999</v>
      </c>
      <c r="P131">
        <v>40.988999999999997</v>
      </c>
      <c r="Q131">
        <v>38.789000000000001</v>
      </c>
      <c r="R131">
        <v>37.832999999999998</v>
      </c>
      <c r="S131">
        <v>30.96</v>
      </c>
      <c r="T131">
        <v>29.946000000000002</v>
      </c>
      <c r="U131">
        <v>23.553999999999998</v>
      </c>
      <c r="V131">
        <v>19.236000000000001</v>
      </c>
      <c r="W131">
        <v>20.16</v>
      </c>
      <c r="X131">
        <v>21.222999999999999</v>
      </c>
      <c r="Y131">
        <v>18.021999999999998</v>
      </c>
      <c r="Z131">
        <v>14.597</v>
      </c>
      <c r="AA131">
        <v>22.48</v>
      </c>
      <c r="AB131">
        <v>29.308</v>
      </c>
      <c r="AC131">
        <v>35.625999999999998</v>
      </c>
      <c r="AD131">
        <v>38.901000000000003</v>
      </c>
      <c r="AE131">
        <v>44.561999999999998</v>
      </c>
      <c r="AF131">
        <v>46.704999999999998</v>
      </c>
      <c r="AG131">
        <v>53.448</v>
      </c>
      <c r="AH131">
        <v>57.207000000000001</v>
      </c>
      <c r="AI131">
        <v>50.195999999999998</v>
      </c>
      <c r="AJ131">
        <v>50.642000000000003</v>
      </c>
      <c r="AK131">
        <v>49.923000000000002</v>
      </c>
      <c r="AL131" t="e">
        <f t="shared" si="8"/>
        <v>#DIV/0!</v>
      </c>
      <c r="AM131">
        <f t="shared" si="9"/>
        <v>32.2485</v>
      </c>
      <c r="AN131">
        <f t="shared" si="10"/>
        <v>38.059999999999995</v>
      </c>
      <c r="AO131">
        <f t="shared" si="11"/>
        <v>28.089874999999999</v>
      </c>
      <c r="AP131">
        <v>0.85329999999999995</v>
      </c>
      <c r="AQ131">
        <v>4.4602000000000004</v>
      </c>
      <c r="AR131">
        <v>3.0489285714285717</v>
      </c>
      <c r="AS131">
        <v>1.6016250000000003</v>
      </c>
    </row>
    <row r="132" spans="1:45" x14ac:dyDescent="0.25">
      <c r="A132" t="s">
        <v>475</v>
      </c>
      <c r="B132" t="s">
        <v>626</v>
      </c>
      <c r="C132" t="s">
        <v>625</v>
      </c>
      <c r="D132" t="s">
        <v>433</v>
      </c>
      <c r="E132" t="s">
        <v>433</v>
      </c>
      <c r="F132" t="s">
        <v>433</v>
      </c>
      <c r="G132" t="s">
        <v>433</v>
      </c>
      <c r="H132" t="s">
        <v>433</v>
      </c>
      <c r="I132" t="s">
        <v>433</v>
      </c>
      <c r="J132" t="s">
        <v>433</v>
      </c>
      <c r="K132" t="s">
        <v>433</v>
      </c>
      <c r="L132" t="s">
        <v>433</v>
      </c>
      <c r="M132" t="s">
        <v>433</v>
      </c>
      <c r="N132" t="s">
        <v>433</v>
      </c>
      <c r="O132" t="s">
        <v>433</v>
      </c>
      <c r="P132" t="s">
        <v>433</v>
      </c>
      <c r="Q132" t="s">
        <v>433</v>
      </c>
      <c r="R132" t="s">
        <v>433</v>
      </c>
      <c r="S132" t="s">
        <v>433</v>
      </c>
      <c r="T132" t="s">
        <v>433</v>
      </c>
      <c r="U132" t="s">
        <v>433</v>
      </c>
      <c r="V132" t="s">
        <v>433</v>
      </c>
      <c r="W132" t="s">
        <v>433</v>
      </c>
      <c r="X132">
        <v>25.202999999999999</v>
      </c>
      <c r="Y132">
        <v>25.21</v>
      </c>
      <c r="Z132">
        <v>24.83</v>
      </c>
      <c r="AA132">
        <v>25.428000000000001</v>
      </c>
      <c r="AB132">
        <v>25.411000000000001</v>
      </c>
      <c r="AC132">
        <v>25.773</v>
      </c>
      <c r="AD132">
        <v>27.06</v>
      </c>
      <c r="AE132">
        <v>27.175000000000001</v>
      </c>
      <c r="AF132">
        <v>28.672000000000001</v>
      </c>
      <c r="AG132">
        <v>31.709</v>
      </c>
      <c r="AH132">
        <v>31.513000000000002</v>
      </c>
      <c r="AI132">
        <v>30.884</v>
      </c>
      <c r="AJ132">
        <v>31.31</v>
      </c>
      <c r="AK132">
        <v>31.693000000000001</v>
      </c>
      <c r="AL132" t="e">
        <f t="shared" si="8"/>
        <v>#DIV/0!</v>
      </c>
      <c r="AM132" t="e">
        <f t="shared" si="9"/>
        <v>#DIV/0!</v>
      </c>
      <c r="AN132">
        <f t="shared" si="10"/>
        <v>27.990785714285714</v>
      </c>
      <c r="AO132">
        <f t="shared" si="11"/>
        <v>25.76125</v>
      </c>
      <c r="AP132">
        <v>2.2353999999999998</v>
      </c>
      <c r="AQ132">
        <v>1.3940000000000001</v>
      </c>
      <c r="AR132">
        <v>3.3314285714285718</v>
      </c>
      <c r="AS132">
        <v>4.2878749999999997</v>
      </c>
    </row>
    <row r="133" spans="1:45" x14ac:dyDescent="0.25">
      <c r="A133" t="s">
        <v>473</v>
      </c>
      <c r="B133" t="s">
        <v>626</v>
      </c>
      <c r="C133" t="s">
        <v>625</v>
      </c>
      <c r="D133">
        <v>30.382999999999999</v>
      </c>
      <c r="E133">
        <v>31.526</v>
      </c>
      <c r="F133">
        <v>35.075000000000003</v>
      </c>
      <c r="G133">
        <v>36.130000000000003</v>
      </c>
      <c r="H133">
        <v>36.929000000000002</v>
      </c>
      <c r="I133">
        <v>40.039000000000001</v>
      </c>
      <c r="J133">
        <v>39.82</v>
      </c>
      <c r="K133">
        <v>38.768999999999998</v>
      </c>
      <c r="L133">
        <v>38.948999999999998</v>
      </c>
      <c r="M133">
        <v>40.356000000000002</v>
      </c>
      <c r="N133">
        <v>41.332999999999998</v>
      </c>
      <c r="O133">
        <v>42.872999999999998</v>
      </c>
      <c r="P133">
        <v>44.134</v>
      </c>
      <c r="Q133">
        <v>46.56</v>
      </c>
      <c r="R133">
        <v>45.107999999999997</v>
      </c>
      <c r="S133">
        <v>44.405000000000001</v>
      </c>
      <c r="T133">
        <v>43.176000000000002</v>
      </c>
      <c r="U133">
        <v>41.594999999999999</v>
      </c>
      <c r="V133">
        <v>41.03</v>
      </c>
      <c r="W133">
        <v>39.837000000000003</v>
      </c>
      <c r="X133">
        <v>39.088000000000001</v>
      </c>
      <c r="Y133">
        <v>38.457999999999998</v>
      </c>
      <c r="Z133">
        <v>38.622</v>
      </c>
      <c r="AA133">
        <v>38.274999999999999</v>
      </c>
      <c r="AB133">
        <v>38.673999999999999</v>
      </c>
      <c r="AC133">
        <v>38.307000000000002</v>
      </c>
      <c r="AD133">
        <v>38.274000000000001</v>
      </c>
      <c r="AE133">
        <v>38.923000000000002</v>
      </c>
      <c r="AF133">
        <v>41.148000000000003</v>
      </c>
      <c r="AG133">
        <v>45.768999999999998</v>
      </c>
      <c r="AH133">
        <v>45.619</v>
      </c>
      <c r="AI133">
        <v>45.447000000000003</v>
      </c>
      <c r="AJ133">
        <v>47.319000000000003</v>
      </c>
      <c r="AK133">
        <v>44.296999999999997</v>
      </c>
      <c r="AL133">
        <f t="shared" si="8"/>
        <v>36.797600000000003</v>
      </c>
      <c r="AM133">
        <f t="shared" si="9"/>
        <v>43.005099999999992</v>
      </c>
      <c r="AN133">
        <f t="shared" si="10"/>
        <v>41.301428571428573</v>
      </c>
      <c r="AO133">
        <f t="shared" si="11"/>
        <v>38.577624999999998</v>
      </c>
      <c r="AP133">
        <v>2.7176</v>
      </c>
      <c r="AQ133">
        <v>2.7866000000000004</v>
      </c>
      <c r="AR133">
        <v>1.6840714285714282</v>
      </c>
      <c r="AS133">
        <v>3.7444999999999995</v>
      </c>
    </row>
    <row r="134" spans="1:45" x14ac:dyDescent="0.25">
      <c r="A134" t="s">
        <v>472</v>
      </c>
      <c r="B134" t="s">
        <v>626</v>
      </c>
      <c r="C134" t="s">
        <v>625</v>
      </c>
      <c r="D134" t="s">
        <v>433</v>
      </c>
      <c r="E134" t="s">
        <v>433</v>
      </c>
      <c r="F134" t="s">
        <v>433</v>
      </c>
      <c r="G134" t="s">
        <v>433</v>
      </c>
      <c r="H134" t="s">
        <v>433</v>
      </c>
      <c r="I134" t="s">
        <v>433</v>
      </c>
      <c r="J134" t="s">
        <v>433</v>
      </c>
      <c r="K134" t="s">
        <v>433</v>
      </c>
      <c r="L134" t="s">
        <v>433</v>
      </c>
      <c r="M134" t="s">
        <v>433</v>
      </c>
      <c r="N134">
        <v>29.992000000000001</v>
      </c>
      <c r="O134">
        <v>31.257000000000001</v>
      </c>
      <c r="P134">
        <v>27.242999999999999</v>
      </c>
      <c r="Q134">
        <v>27.417999999999999</v>
      </c>
      <c r="R134">
        <v>28.513000000000002</v>
      </c>
      <c r="S134">
        <v>29.463000000000001</v>
      </c>
      <c r="T134">
        <v>27.524000000000001</v>
      </c>
      <c r="U134">
        <v>25.533000000000001</v>
      </c>
      <c r="V134">
        <v>25.472000000000001</v>
      </c>
      <c r="W134">
        <v>24.405999999999999</v>
      </c>
      <c r="X134">
        <v>25.818999999999999</v>
      </c>
      <c r="Y134">
        <v>26.553999999999998</v>
      </c>
      <c r="Z134">
        <v>24.632000000000001</v>
      </c>
      <c r="AA134">
        <v>22.917999999999999</v>
      </c>
      <c r="AB134">
        <v>22.809000000000001</v>
      </c>
      <c r="AC134">
        <v>23.841999999999999</v>
      </c>
      <c r="AD134">
        <v>24.285</v>
      </c>
      <c r="AE134">
        <v>23.516999999999999</v>
      </c>
      <c r="AF134">
        <v>22.584</v>
      </c>
      <c r="AG134">
        <v>24.856999999999999</v>
      </c>
      <c r="AH134">
        <v>22.844000000000001</v>
      </c>
      <c r="AI134">
        <v>21.398</v>
      </c>
      <c r="AJ134">
        <v>19.699000000000002</v>
      </c>
      <c r="AK134">
        <v>18.257000000000001</v>
      </c>
      <c r="AL134" t="e">
        <f t="shared" si="8"/>
        <v>#DIV/0!</v>
      </c>
      <c r="AM134">
        <f t="shared" si="9"/>
        <v>27.682099999999998</v>
      </c>
      <c r="AN134">
        <f t="shared" si="10"/>
        <v>23.143928571428575</v>
      </c>
      <c r="AO134">
        <f t="shared" si="11"/>
        <v>24.297000000000001</v>
      </c>
      <c r="AP134">
        <v>4.2103999999999999</v>
      </c>
      <c r="AQ134">
        <v>6.3908000000000005</v>
      </c>
      <c r="AR134">
        <v>5.4470000000000001</v>
      </c>
      <c r="AS134">
        <v>4.60825</v>
      </c>
    </row>
    <row r="135" spans="1:45" x14ac:dyDescent="0.25">
      <c r="A135" t="s">
        <v>471</v>
      </c>
      <c r="B135" t="s">
        <v>626</v>
      </c>
      <c r="C135" t="s">
        <v>625</v>
      </c>
      <c r="D135">
        <v>47.384</v>
      </c>
      <c r="E135">
        <v>33.298999999999999</v>
      </c>
      <c r="F135">
        <v>29.024000000000001</v>
      </c>
      <c r="G135">
        <v>28.977</v>
      </c>
      <c r="H135">
        <v>25.192</v>
      </c>
      <c r="I135">
        <v>28.181999999999999</v>
      </c>
      <c r="J135">
        <v>25.324000000000002</v>
      </c>
      <c r="K135">
        <v>38.753</v>
      </c>
      <c r="L135">
        <v>28.635000000000002</v>
      </c>
      <c r="M135">
        <v>24.044</v>
      </c>
      <c r="N135">
        <v>19.309000000000001</v>
      </c>
      <c r="O135">
        <v>18.216000000000001</v>
      </c>
      <c r="P135">
        <v>19.780999999999999</v>
      </c>
      <c r="Q135">
        <v>21.326000000000001</v>
      </c>
      <c r="R135">
        <v>22.248999999999999</v>
      </c>
      <c r="S135">
        <v>23.69</v>
      </c>
      <c r="T135">
        <v>26.837</v>
      </c>
      <c r="U135">
        <v>26.312999999999999</v>
      </c>
      <c r="V135">
        <v>29.135999999999999</v>
      </c>
      <c r="W135">
        <v>33.613999999999997</v>
      </c>
      <c r="X135">
        <v>34.796999999999997</v>
      </c>
      <c r="Y135">
        <v>30.994</v>
      </c>
      <c r="Z135">
        <v>39.417999999999999</v>
      </c>
      <c r="AA135">
        <v>32.401000000000003</v>
      </c>
      <c r="AB135">
        <v>34.834000000000003</v>
      </c>
      <c r="AC135">
        <v>34.920999999999999</v>
      </c>
      <c r="AD135">
        <v>33.463000000000001</v>
      </c>
      <c r="AE135">
        <v>33.107999999999997</v>
      </c>
      <c r="AF135">
        <v>32.768000000000001</v>
      </c>
      <c r="AG135">
        <v>34.685000000000002</v>
      </c>
      <c r="AH135">
        <v>37.859000000000002</v>
      </c>
      <c r="AI135">
        <v>34.735999999999997</v>
      </c>
      <c r="AJ135">
        <v>31.388000000000002</v>
      </c>
      <c r="AK135">
        <v>33.654000000000003</v>
      </c>
      <c r="AL135">
        <f t="shared" si="8"/>
        <v>30.881399999999996</v>
      </c>
      <c r="AM135">
        <f t="shared" si="9"/>
        <v>24.047099999999997</v>
      </c>
      <c r="AN135">
        <f t="shared" si="10"/>
        <v>34.216142857142849</v>
      </c>
      <c r="AO135">
        <f t="shared" si="11"/>
        <v>34.241999999999997</v>
      </c>
      <c r="AP135">
        <v>5.7598000000000003</v>
      </c>
      <c r="AQ135">
        <v>4.3275999999999994</v>
      </c>
      <c r="AR135">
        <v>1.9631428571428571</v>
      </c>
      <c r="AS135">
        <v>3.824125</v>
      </c>
    </row>
    <row r="136" spans="1:45" x14ac:dyDescent="0.25">
      <c r="A136" t="s">
        <v>470</v>
      </c>
      <c r="B136" t="s">
        <v>626</v>
      </c>
      <c r="C136" t="s">
        <v>625</v>
      </c>
      <c r="D136" t="s">
        <v>433</v>
      </c>
      <c r="E136" t="s">
        <v>433</v>
      </c>
      <c r="F136" t="s">
        <v>433</v>
      </c>
      <c r="G136" t="s">
        <v>433</v>
      </c>
      <c r="H136" t="s">
        <v>433</v>
      </c>
      <c r="I136">
        <v>23.282</v>
      </c>
      <c r="J136">
        <v>23.942</v>
      </c>
      <c r="K136">
        <v>22.806000000000001</v>
      </c>
      <c r="L136">
        <v>20.922999999999998</v>
      </c>
      <c r="M136">
        <v>22.379000000000001</v>
      </c>
      <c r="N136">
        <v>20.344999999999999</v>
      </c>
      <c r="O136">
        <v>21.451000000000001</v>
      </c>
      <c r="P136">
        <v>21.806000000000001</v>
      </c>
      <c r="Q136">
        <v>25.913</v>
      </c>
      <c r="R136">
        <v>22.574000000000002</v>
      </c>
      <c r="S136">
        <v>22.962</v>
      </c>
      <c r="T136">
        <v>22.846</v>
      </c>
      <c r="U136">
        <v>23.079000000000001</v>
      </c>
      <c r="V136">
        <v>22.315999999999999</v>
      </c>
      <c r="W136">
        <v>24.963000000000001</v>
      </c>
      <c r="X136">
        <v>24.887</v>
      </c>
      <c r="Y136">
        <v>26.46</v>
      </c>
      <c r="Z136">
        <v>27.794</v>
      </c>
      <c r="AA136">
        <v>27.257000000000001</v>
      </c>
      <c r="AB136">
        <v>27.004000000000001</v>
      </c>
      <c r="AC136">
        <v>30.346</v>
      </c>
      <c r="AD136">
        <v>28.709</v>
      </c>
      <c r="AE136">
        <v>26.001000000000001</v>
      </c>
      <c r="AF136">
        <v>26.928000000000001</v>
      </c>
      <c r="AG136">
        <v>28.643999999999998</v>
      </c>
      <c r="AH136">
        <v>30.571000000000002</v>
      </c>
      <c r="AI136">
        <v>32.585999999999999</v>
      </c>
      <c r="AJ136">
        <v>34.030999999999999</v>
      </c>
      <c r="AK136">
        <v>31.292000000000002</v>
      </c>
      <c r="AL136">
        <f t="shared" si="8"/>
        <v>22.666400000000003</v>
      </c>
      <c r="AM136">
        <f t="shared" si="9"/>
        <v>22.825499999999998</v>
      </c>
      <c r="AN136">
        <f t="shared" si="10"/>
        <v>28.750714285714292</v>
      </c>
      <c r="AO136">
        <f t="shared" si="11"/>
        <v>27.307250000000003</v>
      </c>
      <c r="AP136">
        <v>7.0875000000000004</v>
      </c>
      <c r="AQ136">
        <v>3.6326000000000001</v>
      </c>
      <c r="AR136">
        <v>1.3477857142857144</v>
      </c>
      <c r="AS136">
        <v>1.6988750000000001</v>
      </c>
    </row>
    <row r="137" spans="1:45" x14ac:dyDescent="0.25">
      <c r="A137" t="s">
        <v>469</v>
      </c>
      <c r="B137" t="s">
        <v>626</v>
      </c>
      <c r="C137" t="s">
        <v>625</v>
      </c>
      <c r="D137">
        <v>26.782</v>
      </c>
      <c r="E137">
        <v>28.213999999999999</v>
      </c>
      <c r="F137">
        <v>26.507000000000001</v>
      </c>
      <c r="G137">
        <v>27.303999999999998</v>
      </c>
      <c r="H137">
        <v>26.018999999999998</v>
      </c>
      <c r="I137">
        <v>24.247</v>
      </c>
      <c r="J137">
        <v>25.196000000000002</v>
      </c>
      <c r="K137">
        <v>26.669</v>
      </c>
      <c r="L137">
        <v>28.173999999999999</v>
      </c>
      <c r="M137">
        <v>30.869</v>
      </c>
      <c r="N137">
        <v>26.547000000000001</v>
      </c>
      <c r="O137">
        <v>29.038</v>
      </c>
      <c r="P137">
        <v>28.707999999999998</v>
      </c>
      <c r="Q137">
        <v>25.323</v>
      </c>
      <c r="R137">
        <v>25.184000000000001</v>
      </c>
      <c r="S137">
        <v>22.405999999999999</v>
      </c>
      <c r="T137">
        <v>23.376000000000001</v>
      </c>
      <c r="U137">
        <v>29.077000000000002</v>
      </c>
      <c r="V137">
        <v>28.062999999999999</v>
      </c>
      <c r="W137">
        <v>28.266999999999999</v>
      </c>
      <c r="X137">
        <v>26.41</v>
      </c>
      <c r="Y137">
        <v>26.172000000000001</v>
      </c>
      <c r="Z137">
        <v>26.763999999999999</v>
      </c>
      <c r="AA137">
        <v>26.914999999999999</v>
      </c>
      <c r="AB137">
        <v>26.108000000000001</v>
      </c>
      <c r="AC137">
        <v>28.039000000000001</v>
      </c>
      <c r="AD137">
        <v>27.256</v>
      </c>
      <c r="AE137">
        <v>28.212</v>
      </c>
      <c r="AF137">
        <v>29.835000000000001</v>
      </c>
      <c r="AG137">
        <v>32.832000000000001</v>
      </c>
      <c r="AH137">
        <v>32.840000000000003</v>
      </c>
      <c r="AI137">
        <v>34.488999999999997</v>
      </c>
      <c r="AJ137">
        <v>28.734000000000002</v>
      </c>
      <c r="AK137">
        <v>31.783000000000001</v>
      </c>
      <c r="AL137">
        <f t="shared" si="8"/>
        <v>26.998100000000001</v>
      </c>
      <c r="AM137">
        <f t="shared" si="9"/>
        <v>26.598900000000004</v>
      </c>
      <c r="AN137">
        <f t="shared" si="10"/>
        <v>29.027785714285717</v>
      </c>
      <c r="AO137">
        <f t="shared" si="11"/>
        <v>26.984500000000001</v>
      </c>
      <c r="AP137">
        <v>5.5747999999999989</v>
      </c>
      <c r="AQ137">
        <v>3.5811000000000002</v>
      </c>
      <c r="AR137">
        <v>2.3324285714285713</v>
      </c>
      <c r="AS137">
        <v>4.22525</v>
      </c>
    </row>
    <row r="138" spans="1:45" x14ac:dyDescent="0.25">
      <c r="A138" t="s">
        <v>467</v>
      </c>
      <c r="B138" t="s">
        <v>626</v>
      </c>
      <c r="C138" t="s">
        <v>625</v>
      </c>
      <c r="D138" t="s">
        <v>433</v>
      </c>
      <c r="E138" t="s">
        <v>433</v>
      </c>
      <c r="F138" t="s">
        <v>433</v>
      </c>
      <c r="G138" t="s">
        <v>433</v>
      </c>
      <c r="H138" t="s">
        <v>433</v>
      </c>
      <c r="I138" t="s">
        <v>433</v>
      </c>
      <c r="J138" t="s">
        <v>433</v>
      </c>
      <c r="K138" t="s">
        <v>433</v>
      </c>
      <c r="L138" t="s">
        <v>433</v>
      </c>
      <c r="M138" t="s">
        <v>433</v>
      </c>
      <c r="N138">
        <v>24.152000000000001</v>
      </c>
      <c r="O138">
        <v>28.486999999999998</v>
      </c>
      <c r="P138">
        <v>25.991</v>
      </c>
      <c r="Q138">
        <v>20.196999999999999</v>
      </c>
      <c r="R138">
        <v>16.523</v>
      </c>
      <c r="S138">
        <v>21.341000000000001</v>
      </c>
      <c r="T138">
        <v>25.832999999999998</v>
      </c>
      <c r="U138">
        <v>23.893999999999998</v>
      </c>
      <c r="V138">
        <v>35.027999999999999</v>
      </c>
      <c r="W138">
        <v>25.943999999999999</v>
      </c>
      <c r="X138">
        <v>29.06</v>
      </c>
      <c r="Y138">
        <v>26.395</v>
      </c>
      <c r="Z138">
        <v>26.030999999999999</v>
      </c>
      <c r="AA138">
        <v>19.129000000000001</v>
      </c>
      <c r="AB138">
        <v>22.077000000000002</v>
      </c>
      <c r="AC138">
        <v>21.805</v>
      </c>
      <c r="AD138">
        <v>20.036000000000001</v>
      </c>
      <c r="AE138">
        <v>21.26</v>
      </c>
      <c r="AF138">
        <v>22.231000000000002</v>
      </c>
      <c r="AG138">
        <v>27.681000000000001</v>
      </c>
      <c r="AH138">
        <v>25.785</v>
      </c>
      <c r="AI138">
        <v>26.498999999999999</v>
      </c>
      <c r="AJ138">
        <v>29.905000000000001</v>
      </c>
      <c r="AK138">
        <v>31.475999999999999</v>
      </c>
      <c r="AL138" t="e">
        <f t="shared" si="8"/>
        <v>#DIV/0!</v>
      </c>
      <c r="AM138">
        <f t="shared" si="9"/>
        <v>24.738999999999997</v>
      </c>
      <c r="AN138">
        <f t="shared" si="10"/>
        <v>24.955000000000002</v>
      </c>
      <c r="AO138">
        <f t="shared" si="11"/>
        <v>23.224124999999997</v>
      </c>
      <c r="AP138">
        <v>-1.7999999999999996</v>
      </c>
      <c r="AQ138">
        <v>0.58319999999999994</v>
      </c>
      <c r="AR138">
        <v>4.5285000000000002</v>
      </c>
      <c r="AS138">
        <v>4.728625000000001</v>
      </c>
    </row>
    <row r="139" spans="1:45" x14ac:dyDescent="0.25">
      <c r="A139" t="s">
        <v>466</v>
      </c>
      <c r="B139" t="s">
        <v>626</v>
      </c>
      <c r="C139" t="s">
        <v>625</v>
      </c>
      <c r="D139" t="s">
        <v>433</v>
      </c>
      <c r="E139">
        <v>17.251999999999999</v>
      </c>
      <c r="F139">
        <v>17.268999999999998</v>
      </c>
      <c r="G139">
        <v>16.352</v>
      </c>
      <c r="H139">
        <v>16.045999999999999</v>
      </c>
      <c r="I139">
        <v>17.722000000000001</v>
      </c>
      <c r="J139">
        <v>18.068999999999999</v>
      </c>
      <c r="K139">
        <v>16.283999999999999</v>
      </c>
      <c r="L139">
        <v>16.373999999999999</v>
      </c>
      <c r="M139">
        <v>16.596</v>
      </c>
      <c r="N139">
        <v>18.411999999999999</v>
      </c>
      <c r="O139">
        <v>20.303000000000001</v>
      </c>
      <c r="P139">
        <v>24.558</v>
      </c>
      <c r="Q139">
        <v>24.292999999999999</v>
      </c>
      <c r="R139">
        <v>24.876999999999999</v>
      </c>
      <c r="S139">
        <v>21.984000000000002</v>
      </c>
      <c r="T139">
        <v>23.645</v>
      </c>
      <c r="U139">
        <v>22.771000000000001</v>
      </c>
      <c r="V139">
        <v>23.805</v>
      </c>
      <c r="W139">
        <v>27.295999999999999</v>
      </c>
      <c r="X139">
        <v>27.359000000000002</v>
      </c>
      <c r="Y139">
        <v>28.478999999999999</v>
      </c>
      <c r="Z139">
        <v>30.190999999999999</v>
      </c>
      <c r="AA139">
        <v>29.491</v>
      </c>
      <c r="AB139">
        <v>35.073</v>
      </c>
      <c r="AC139">
        <v>33.69</v>
      </c>
      <c r="AD139">
        <v>30.021000000000001</v>
      </c>
      <c r="AE139">
        <v>33.148000000000003</v>
      </c>
      <c r="AF139">
        <v>35.755000000000003</v>
      </c>
      <c r="AG139">
        <v>37.308</v>
      </c>
      <c r="AH139">
        <v>34.526000000000003</v>
      </c>
      <c r="AI139">
        <v>28.48</v>
      </c>
      <c r="AJ139">
        <v>30.745000000000001</v>
      </c>
      <c r="AK139">
        <v>34.225999999999999</v>
      </c>
      <c r="AL139">
        <f t="shared" si="8"/>
        <v>16.884888888888892</v>
      </c>
      <c r="AM139">
        <f t="shared" si="9"/>
        <v>23.194400000000002</v>
      </c>
      <c r="AN139">
        <f t="shared" si="10"/>
        <v>32.035142857142858</v>
      </c>
      <c r="AO139">
        <f t="shared" si="11"/>
        <v>30.931499999999996</v>
      </c>
      <c r="AP139">
        <v>6.9512</v>
      </c>
      <c r="AQ139">
        <v>3.7169000000000003</v>
      </c>
      <c r="AR139">
        <v>2.0674285714285712</v>
      </c>
      <c r="AS139">
        <v>2.4238750000000002</v>
      </c>
    </row>
    <row r="140" spans="1:45" x14ac:dyDescent="0.25">
      <c r="A140" t="s">
        <v>465</v>
      </c>
      <c r="B140" t="s">
        <v>626</v>
      </c>
      <c r="C140" t="s">
        <v>625</v>
      </c>
      <c r="D140">
        <v>60.701000000000001</v>
      </c>
      <c r="E140">
        <v>63.317</v>
      </c>
      <c r="F140">
        <v>65.460999999999999</v>
      </c>
      <c r="G140">
        <v>65.013999999999996</v>
      </c>
      <c r="H140">
        <v>62.350999999999999</v>
      </c>
      <c r="I140">
        <v>63.433</v>
      </c>
      <c r="J140">
        <v>61.42</v>
      </c>
      <c r="K140">
        <v>59.110999999999997</v>
      </c>
      <c r="L140">
        <v>57.784999999999997</v>
      </c>
      <c r="M140">
        <v>57.719000000000001</v>
      </c>
      <c r="N140">
        <v>58.697000000000003</v>
      </c>
      <c r="O140">
        <v>62.033999999999999</v>
      </c>
      <c r="P140">
        <v>67.665999999999997</v>
      </c>
      <c r="Q140">
        <v>68.313000000000002</v>
      </c>
      <c r="R140">
        <v>65.570999999999998</v>
      </c>
      <c r="S140">
        <v>62.398000000000003</v>
      </c>
      <c r="T140">
        <v>60.372999999999998</v>
      </c>
      <c r="U140">
        <v>58.07</v>
      </c>
      <c r="V140">
        <v>56.12</v>
      </c>
      <c r="W140">
        <v>55.53</v>
      </c>
      <c r="X140">
        <v>52.43</v>
      </c>
      <c r="Y140">
        <v>51.670999999999999</v>
      </c>
      <c r="Z140">
        <v>52.865000000000002</v>
      </c>
      <c r="AA140">
        <v>52.914999999999999</v>
      </c>
      <c r="AB140">
        <v>51.393000000000001</v>
      </c>
      <c r="AC140">
        <v>51.296999999999997</v>
      </c>
      <c r="AD140">
        <v>50.082999999999998</v>
      </c>
      <c r="AE140">
        <v>48.31</v>
      </c>
      <c r="AF140">
        <v>48.94</v>
      </c>
      <c r="AG140">
        <v>51.889000000000003</v>
      </c>
      <c r="AH140">
        <v>49.619</v>
      </c>
      <c r="AI140">
        <v>49.003</v>
      </c>
      <c r="AJ140">
        <v>50.204999999999998</v>
      </c>
      <c r="AK140">
        <v>50.658999999999999</v>
      </c>
      <c r="AL140">
        <f t="shared" si="8"/>
        <v>61.6312</v>
      </c>
      <c r="AM140">
        <f t="shared" si="9"/>
        <v>61.477199999999996</v>
      </c>
      <c r="AN140">
        <f t="shared" si="10"/>
        <v>50.805642857142864</v>
      </c>
      <c r="AO140">
        <f t="shared" si="11"/>
        <v>51.3705</v>
      </c>
      <c r="AP140">
        <v>2.5548999999999995</v>
      </c>
      <c r="AQ140">
        <v>1.9655</v>
      </c>
      <c r="AR140">
        <v>2.1355</v>
      </c>
      <c r="AS140">
        <v>3.2487499999999998</v>
      </c>
    </row>
    <row r="141" spans="1:45" x14ac:dyDescent="0.25">
      <c r="A141" t="s">
        <v>464</v>
      </c>
      <c r="B141" t="s">
        <v>626</v>
      </c>
      <c r="C141" t="s">
        <v>625</v>
      </c>
      <c r="D141" t="s">
        <v>433</v>
      </c>
      <c r="E141" t="s">
        <v>433</v>
      </c>
      <c r="F141" t="s">
        <v>433</v>
      </c>
      <c r="G141">
        <v>30.504000000000001</v>
      </c>
      <c r="H141">
        <v>30.023</v>
      </c>
      <c r="I141">
        <v>29.57</v>
      </c>
      <c r="J141">
        <v>29.466000000000001</v>
      </c>
      <c r="K141">
        <v>29.266999999999999</v>
      </c>
      <c r="L141">
        <v>29.771000000000001</v>
      </c>
      <c r="M141">
        <v>29.186</v>
      </c>
      <c r="N141">
        <v>29.103999999999999</v>
      </c>
      <c r="O141">
        <v>31.055</v>
      </c>
      <c r="P141">
        <v>33.067999999999998</v>
      </c>
      <c r="Q141">
        <v>34.387999999999998</v>
      </c>
      <c r="R141">
        <v>34.345999999999997</v>
      </c>
      <c r="S141">
        <v>34.265000000000001</v>
      </c>
      <c r="T141">
        <v>34.826999999999998</v>
      </c>
      <c r="U141">
        <v>34.750999999999998</v>
      </c>
      <c r="V141">
        <v>34.564999999999998</v>
      </c>
      <c r="W141">
        <v>33.865000000000002</v>
      </c>
      <c r="X141">
        <v>32.399000000000001</v>
      </c>
      <c r="Y141">
        <v>33.220999999999997</v>
      </c>
      <c r="Z141">
        <v>34.509</v>
      </c>
      <c r="AA141">
        <v>35.293999999999997</v>
      </c>
      <c r="AB141">
        <v>34.933999999999997</v>
      </c>
      <c r="AC141">
        <v>34.262</v>
      </c>
      <c r="AD141">
        <v>32.493000000000002</v>
      </c>
      <c r="AE141">
        <v>31.475000000000001</v>
      </c>
      <c r="AF141">
        <v>29.712</v>
      </c>
      <c r="AG141">
        <v>31.329000000000001</v>
      </c>
      <c r="AH141">
        <v>31.05</v>
      </c>
      <c r="AI141">
        <v>31.396999999999998</v>
      </c>
      <c r="AJ141">
        <v>31.364999999999998</v>
      </c>
      <c r="AK141">
        <v>31.460999999999999</v>
      </c>
      <c r="AL141">
        <f t="shared" si="8"/>
        <v>29.683857142857143</v>
      </c>
      <c r="AM141">
        <f t="shared" si="9"/>
        <v>33.423400000000001</v>
      </c>
      <c r="AN141">
        <f t="shared" si="10"/>
        <v>32.492928571428571</v>
      </c>
      <c r="AO141">
        <f t="shared" si="11"/>
        <v>33.573374999999999</v>
      </c>
      <c r="AP141">
        <v>2.3717000000000001</v>
      </c>
      <c r="AQ141">
        <v>1.1678999999999999</v>
      </c>
      <c r="AR141">
        <v>1.9797857142857145</v>
      </c>
      <c r="AS141">
        <v>2.4747500000000002</v>
      </c>
    </row>
    <row r="142" spans="1:45" x14ac:dyDescent="0.25">
      <c r="A142" t="s">
        <v>463</v>
      </c>
      <c r="B142" t="s">
        <v>626</v>
      </c>
      <c r="C142" t="s">
        <v>625</v>
      </c>
      <c r="D142" t="s">
        <v>433</v>
      </c>
      <c r="E142" t="s">
        <v>433</v>
      </c>
      <c r="F142" t="s">
        <v>433</v>
      </c>
      <c r="G142" t="s">
        <v>433</v>
      </c>
      <c r="H142" t="s">
        <v>433</v>
      </c>
      <c r="I142" t="s">
        <v>433</v>
      </c>
      <c r="J142" t="s">
        <v>433</v>
      </c>
      <c r="K142" t="s">
        <v>433</v>
      </c>
      <c r="L142" t="s">
        <v>433</v>
      </c>
      <c r="M142" t="s">
        <v>433</v>
      </c>
      <c r="N142">
        <v>28.263999999999999</v>
      </c>
      <c r="O142">
        <v>34.265000000000001</v>
      </c>
      <c r="P142">
        <v>34.161999999999999</v>
      </c>
      <c r="Q142">
        <v>29.407</v>
      </c>
      <c r="R142">
        <v>30.26</v>
      </c>
      <c r="S142">
        <v>29.757000000000001</v>
      </c>
      <c r="T142">
        <v>27.693999999999999</v>
      </c>
      <c r="U142">
        <v>28.972999999999999</v>
      </c>
      <c r="V142">
        <v>28.827000000000002</v>
      </c>
      <c r="W142">
        <v>28.027000000000001</v>
      </c>
      <c r="X142">
        <v>27.367000000000001</v>
      </c>
      <c r="Y142">
        <v>27.989000000000001</v>
      </c>
      <c r="Z142">
        <v>28.474</v>
      </c>
      <c r="AA142">
        <v>32.64</v>
      </c>
      <c r="AB142">
        <v>31.329000000000001</v>
      </c>
      <c r="AC142">
        <v>28.175999999999998</v>
      </c>
      <c r="AD142">
        <v>26.334</v>
      </c>
      <c r="AE142">
        <v>25.704000000000001</v>
      </c>
      <c r="AF142">
        <v>22.928999999999998</v>
      </c>
      <c r="AG142">
        <v>26.742000000000001</v>
      </c>
      <c r="AH142">
        <v>28.638000000000002</v>
      </c>
      <c r="AI142" t="s">
        <v>433</v>
      </c>
      <c r="AJ142" t="s">
        <v>433</v>
      </c>
      <c r="AK142" t="s">
        <v>433</v>
      </c>
      <c r="AL142" t="e">
        <f t="shared" si="8"/>
        <v>#DIV/0!</v>
      </c>
      <c r="AM142">
        <f t="shared" si="9"/>
        <v>29.963599999999996</v>
      </c>
      <c r="AN142">
        <f t="shared" si="10"/>
        <v>27.847454545454546</v>
      </c>
      <c r="AO142">
        <f t="shared" si="11"/>
        <v>28.501625000000001</v>
      </c>
      <c r="AP142">
        <v>2.7090000000000005</v>
      </c>
      <c r="AQ142">
        <v>5.7005999999999997</v>
      </c>
      <c r="AR142">
        <v>4.3184545454545447</v>
      </c>
      <c r="AS142">
        <v>4.2092499999999999</v>
      </c>
    </row>
    <row r="143" spans="1:45" x14ac:dyDescent="0.25">
      <c r="A143" t="s">
        <v>462</v>
      </c>
      <c r="B143" t="s">
        <v>626</v>
      </c>
      <c r="C143" t="s">
        <v>625</v>
      </c>
      <c r="D143">
        <v>24.792000000000002</v>
      </c>
      <c r="E143">
        <v>25.38</v>
      </c>
      <c r="F143">
        <v>26.242000000000001</v>
      </c>
      <c r="G143">
        <v>23.120999999999999</v>
      </c>
      <c r="H143">
        <v>22.907</v>
      </c>
      <c r="I143">
        <v>23.405999999999999</v>
      </c>
      <c r="J143">
        <v>21.454000000000001</v>
      </c>
      <c r="K143">
        <v>21.184000000000001</v>
      </c>
      <c r="L143">
        <v>22.837</v>
      </c>
      <c r="M143">
        <v>32.603000000000002</v>
      </c>
      <c r="N143">
        <v>28.369</v>
      </c>
      <c r="O143">
        <v>30.131</v>
      </c>
      <c r="P143">
        <v>29.178999999999998</v>
      </c>
      <c r="Q143">
        <v>28.869</v>
      </c>
      <c r="R143">
        <v>28.343</v>
      </c>
      <c r="S143">
        <v>27.834</v>
      </c>
      <c r="T143">
        <v>27.091000000000001</v>
      </c>
      <c r="U143">
        <v>27.018999999999998</v>
      </c>
      <c r="V143">
        <v>27.117000000000001</v>
      </c>
      <c r="W143">
        <v>22.765999999999998</v>
      </c>
      <c r="X143">
        <v>32.225000000000001</v>
      </c>
      <c r="Y143">
        <v>24.245000000000001</v>
      </c>
      <c r="Z143">
        <v>21.963999999999999</v>
      </c>
      <c r="AA143">
        <v>22.094000000000001</v>
      </c>
      <c r="AB143">
        <v>21.152000000000001</v>
      </c>
      <c r="AC143">
        <v>20.835000000000001</v>
      </c>
      <c r="AD143">
        <v>19.398</v>
      </c>
      <c r="AE143">
        <v>18.963000000000001</v>
      </c>
      <c r="AF143">
        <v>19.702000000000002</v>
      </c>
      <c r="AG143">
        <v>22.486999999999998</v>
      </c>
      <c r="AH143">
        <v>20.061</v>
      </c>
      <c r="AI143">
        <v>20.138000000000002</v>
      </c>
      <c r="AJ143">
        <v>20.114999999999998</v>
      </c>
      <c r="AK143">
        <v>19.390999999999998</v>
      </c>
      <c r="AL143">
        <f t="shared" si="8"/>
        <v>24.392599999999998</v>
      </c>
      <c r="AM143">
        <f t="shared" si="9"/>
        <v>27.671800000000001</v>
      </c>
      <c r="AN143">
        <f t="shared" si="10"/>
        <v>21.626428571428569</v>
      </c>
      <c r="AO143">
        <f t="shared" si="11"/>
        <v>22.609499999999997</v>
      </c>
      <c r="AP143">
        <v>6.8450999999999995</v>
      </c>
      <c r="AQ143">
        <v>6.6310999999999991</v>
      </c>
      <c r="AR143">
        <v>4.0562857142857149</v>
      </c>
      <c r="AS143">
        <v>4.8648750000000005</v>
      </c>
    </row>
    <row r="144" spans="1:45" x14ac:dyDescent="0.25">
      <c r="A144" t="s">
        <v>461</v>
      </c>
      <c r="B144" t="s">
        <v>626</v>
      </c>
      <c r="C144" t="s">
        <v>625</v>
      </c>
      <c r="D144" t="s">
        <v>433</v>
      </c>
      <c r="E144" t="s">
        <v>433</v>
      </c>
      <c r="F144" t="s">
        <v>433</v>
      </c>
      <c r="G144" t="s">
        <v>433</v>
      </c>
      <c r="H144" t="s">
        <v>433</v>
      </c>
      <c r="I144" t="s">
        <v>433</v>
      </c>
      <c r="J144" t="s">
        <v>433</v>
      </c>
      <c r="K144" t="s">
        <v>433</v>
      </c>
      <c r="L144" t="s">
        <v>433</v>
      </c>
      <c r="M144" t="s">
        <v>433</v>
      </c>
      <c r="N144" t="s">
        <v>433</v>
      </c>
      <c r="O144" t="s">
        <v>433</v>
      </c>
      <c r="P144" t="s">
        <v>433</v>
      </c>
      <c r="Q144" t="s">
        <v>433</v>
      </c>
      <c r="R144" t="s">
        <v>433</v>
      </c>
      <c r="S144" t="s">
        <v>433</v>
      </c>
      <c r="T144" t="s">
        <v>433</v>
      </c>
      <c r="U144" t="s">
        <v>433</v>
      </c>
      <c r="V144">
        <v>16.794</v>
      </c>
      <c r="W144">
        <v>17.54</v>
      </c>
      <c r="X144">
        <v>19.157</v>
      </c>
      <c r="Y144">
        <v>18.390999999999998</v>
      </c>
      <c r="Z144">
        <v>19.181999999999999</v>
      </c>
      <c r="AA144">
        <v>19.088000000000001</v>
      </c>
      <c r="AB144">
        <v>20.300999999999998</v>
      </c>
      <c r="AC144">
        <v>22.983000000000001</v>
      </c>
      <c r="AD144">
        <v>21.917000000000002</v>
      </c>
      <c r="AE144">
        <v>27.995999999999999</v>
      </c>
      <c r="AF144">
        <v>27.181000000000001</v>
      </c>
      <c r="AG144">
        <v>28.643999999999998</v>
      </c>
      <c r="AH144">
        <v>26.138999999999999</v>
      </c>
      <c r="AI144">
        <v>27.027000000000001</v>
      </c>
      <c r="AJ144">
        <v>24.576000000000001</v>
      </c>
      <c r="AK144">
        <v>27.748999999999999</v>
      </c>
      <c r="AL144" t="e">
        <f t="shared" si="8"/>
        <v>#DIV/0!</v>
      </c>
      <c r="AM144">
        <f t="shared" si="9"/>
        <v>17.167000000000002</v>
      </c>
      <c r="AN144">
        <f t="shared" si="10"/>
        <v>23.595071428571433</v>
      </c>
      <c r="AO144">
        <f t="shared" si="11"/>
        <v>21.126875000000002</v>
      </c>
      <c r="AP144" t="e">
        <v>#DIV/0!</v>
      </c>
      <c r="AQ144">
        <v>-5.5238571428571435</v>
      </c>
      <c r="AR144">
        <v>7.892857142857145</v>
      </c>
      <c r="AS144">
        <v>8.7375000000000007</v>
      </c>
    </row>
    <row r="145" spans="1:45" x14ac:dyDescent="0.25">
      <c r="A145" t="s">
        <v>459</v>
      </c>
      <c r="B145" t="s">
        <v>626</v>
      </c>
      <c r="C145" t="s">
        <v>625</v>
      </c>
      <c r="D145" t="s">
        <v>433</v>
      </c>
      <c r="E145" t="s">
        <v>433</v>
      </c>
      <c r="F145" t="s">
        <v>433</v>
      </c>
      <c r="G145" t="s">
        <v>433</v>
      </c>
      <c r="H145" t="s">
        <v>433</v>
      </c>
      <c r="I145" t="s">
        <v>433</v>
      </c>
      <c r="J145" t="s">
        <v>433</v>
      </c>
      <c r="K145" t="s">
        <v>433</v>
      </c>
      <c r="L145" t="s">
        <v>433</v>
      </c>
      <c r="M145" t="s">
        <v>433</v>
      </c>
      <c r="N145" t="s">
        <v>433</v>
      </c>
      <c r="O145" t="s">
        <v>433</v>
      </c>
      <c r="P145" t="s">
        <v>433</v>
      </c>
      <c r="Q145" t="s">
        <v>433</v>
      </c>
      <c r="R145" t="s">
        <v>433</v>
      </c>
      <c r="S145">
        <v>17.338999999999999</v>
      </c>
      <c r="T145">
        <v>17.962</v>
      </c>
      <c r="U145">
        <v>21.634</v>
      </c>
      <c r="V145">
        <v>23.922000000000001</v>
      </c>
      <c r="W145">
        <v>26.472000000000001</v>
      </c>
      <c r="X145">
        <v>19.346</v>
      </c>
      <c r="Y145">
        <v>20.824000000000002</v>
      </c>
      <c r="Z145">
        <v>25.712</v>
      </c>
      <c r="AA145">
        <v>19.513000000000002</v>
      </c>
      <c r="AB145">
        <v>20.667000000000002</v>
      </c>
      <c r="AC145">
        <v>21.091999999999999</v>
      </c>
      <c r="AD145">
        <v>20.085000000000001</v>
      </c>
      <c r="AE145">
        <v>21.312000000000001</v>
      </c>
      <c r="AF145">
        <v>21.225999999999999</v>
      </c>
      <c r="AG145">
        <v>23.997</v>
      </c>
      <c r="AH145">
        <v>23.219000000000001</v>
      </c>
      <c r="AI145">
        <v>23.198</v>
      </c>
      <c r="AJ145">
        <v>24.879000000000001</v>
      </c>
      <c r="AK145">
        <v>24.329000000000001</v>
      </c>
      <c r="AL145" t="e">
        <f t="shared" si="8"/>
        <v>#DIV/0!</v>
      </c>
      <c r="AM145">
        <f t="shared" si="9"/>
        <v>21.465800000000002</v>
      </c>
      <c r="AN145">
        <f t="shared" si="10"/>
        <v>22.09992857142857</v>
      </c>
      <c r="AO145">
        <f t="shared" si="11"/>
        <v>21.068875000000002</v>
      </c>
      <c r="AP145">
        <v>7.2382999999999997</v>
      </c>
      <c r="AQ145">
        <v>5.2761000000000005</v>
      </c>
      <c r="AR145">
        <v>4.1344285714285709</v>
      </c>
      <c r="AS145">
        <v>5.0573749999999995</v>
      </c>
    </row>
    <row r="146" spans="1:45" x14ac:dyDescent="0.25">
      <c r="A146" t="s">
        <v>458</v>
      </c>
      <c r="B146" t="s">
        <v>626</v>
      </c>
      <c r="C146" t="s">
        <v>625</v>
      </c>
      <c r="D146" t="s">
        <v>433</v>
      </c>
      <c r="E146" t="s">
        <v>433</v>
      </c>
      <c r="F146" t="s">
        <v>433</v>
      </c>
      <c r="G146" t="s">
        <v>433</v>
      </c>
      <c r="H146" t="s">
        <v>433</v>
      </c>
      <c r="I146" t="s">
        <v>433</v>
      </c>
      <c r="J146" t="s">
        <v>433</v>
      </c>
      <c r="K146" t="s">
        <v>433</v>
      </c>
      <c r="L146" t="s">
        <v>433</v>
      </c>
      <c r="M146" t="s">
        <v>433</v>
      </c>
      <c r="N146" t="s">
        <v>433</v>
      </c>
      <c r="O146">
        <v>16.934000000000001</v>
      </c>
      <c r="P146">
        <v>17.66</v>
      </c>
      <c r="Q146">
        <v>17.942</v>
      </c>
      <c r="R146">
        <v>18.094999999999999</v>
      </c>
      <c r="S146">
        <v>17.849</v>
      </c>
      <c r="T146">
        <v>17.998999999999999</v>
      </c>
      <c r="U146">
        <v>19.245999999999999</v>
      </c>
      <c r="V146">
        <v>16.088000000000001</v>
      </c>
      <c r="W146">
        <v>15.262</v>
      </c>
      <c r="X146">
        <v>15.500999999999999</v>
      </c>
      <c r="Y146">
        <v>15.199</v>
      </c>
      <c r="Z146">
        <v>15.25</v>
      </c>
      <c r="AA146">
        <v>15.669</v>
      </c>
      <c r="AB146">
        <v>15.807</v>
      </c>
      <c r="AC146">
        <v>16.417000000000002</v>
      </c>
      <c r="AD146">
        <v>16.940000000000001</v>
      </c>
      <c r="AE146">
        <v>18.68</v>
      </c>
      <c r="AF146">
        <v>19.015000000000001</v>
      </c>
      <c r="AG146">
        <v>20.981000000000002</v>
      </c>
      <c r="AH146">
        <v>20.878</v>
      </c>
      <c r="AI146">
        <v>22.771999999999998</v>
      </c>
      <c r="AJ146">
        <v>23.495999999999999</v>
      </c>
      <c r="AK146">
        <v>22.847000000000001</v>
      </c>
      <c r="AL146" t="e">
        <f t="shared" si="8"/>
        <v>#DIV/0!</v>
      </c>
      <c r="AM146">
        <f t="shared" si="9"/>
        <v>17.452777777777776</v>
      </c>
      <c r="AN146">
        <f t="shared" si="10"/>
        <v>18.532285714285713</v>
      </c>
      <c r="AO146">
        <f t="shared" si="11"/>
        <v>16.182874999999999</v>
      </c>
      <c r="AP146">
        <v>3.4654999999999996</v>
      </c>
      <c r="AQ146">
        <v>2.7046000000000001</v>
      </c>
      <c r="AR146">
        <v>1.0185714285714285</v>
      </c>
      <c r="AS146">
        <v>2.0569999999999999</v>
      </c>
    </row>
    <row r="147" spans="1:45" x14ac:dyDescent="0.25">
      <c r="A147" t="s">
        <v>457</v>
      </c>
      <c r="B147" t="s">
        <v>626</v>
      </c>
      <c r="C147" t="s">
        <v>625</v>
      </c>
      <c r="D147" t="s">
        <v>433</v>
      </c>
      <c r="E147" t="s">
        <v>433</v>
      </c>
      <c r="F147" t="s">
        <v>433</v>
      </c>
      <c r="G147" t="s">
        <v>433</v>
      </c>
      <c r="H147" t="s">
        <v>433</v>
      </c>
      <c r="I147" t="s">
        <v>433</v>
      </c>
      <c r="J147" t="s">
        <v>433</v>
      </c>
      <c r="K147" t="s">
        <v>433</v>
      </c>
      <c r="L147" t="s">
        <v>433</v>
      </c>
      <c r="M147" t="s">
        <v>433</v>
      </c>
      <c r="N147" t="s">
        <v>433</v>
      </c>
      <c r="O147" t="s">
        <v>433</v>
      </c>
      <c r="P147" t="s">
        <v>433</v>
      </c>
      <c r="Q147" t="s">
        <v>433</v>
      </c>
      <c r="R147" t="s">
        <v>433</v>
      </c>
      <c r="S147" t="s">
        <v>433</v>
      </c>
      <c r="T147" t="s">
        <v>433</v>
      </c>
      <c r="U147" t="s">
        <v>433</v>
      </c>
      <c r="V147" t="s">
        <v>433</v>
      </c>
      <c r="W147" t="s">
        <v>433</v>
      </c>
      <c r="X147">
        <v>15.851000000000001</v>
      </c>
      <c r="Y147">
        <v>16.09</v>
      </c>
      <c r="Z147">
        <v>17.75</v>
      </c>
      <c r="AA147">
        <v>16.001000000000001</v>
      </c>
      <c r="AB147">
        <v>21.687000000000001</v>
      </c>
      <c r="AC147">
        <v>21.698</v>
      </c>
      <c r="AD147">
        <v>22.562000000000001</v>
      </c>
      <c r="AE147">
        <v>17.931999999999999</v>
      </c>
      <c r="AF147">
        <v>19.417000000000002</v>
      </c>
      <c r="AG147">
        <v>23.111000000000001</v>
      </c>
      <c r="AH147">
        <v>24.015999999999998</v>
      </c>
      <c r="AI147">
        <v>25.963000000000001</v>
      </c>
      <c r="AJ147">
        <v>29.718</v>
      </c>
      <c r="AK147">
        <v>27.081</v>
      </c>
      <c r="AL147" t="e">
        <f t="shared" si="8"/>
        <v>#DIV/0!</v>
      </c>
      <c r="AM147" t="e">
        <f t="shared" si="9"/>
        <v>#DIV/0!</v>
      </c>
      <c r="AN147">
        <f t="shared" si="10"/>
        <v>21.348357142857143</v>
      </c>
      <c r="AO147">
        <f t="shared" si="11"/>
        <v>18.696375</v>
      </c>
      <c r="AP147">
        <v>3.2685000000000008</v>
      </c>
      <c r="AQ147">
        <v>4.2824000000000009</v>
      </c>
      <c r="AR147">
        <v>3.6120714285714284</v>
      </c>
      <c r="AS147">
        <v>3.2204999999999999</v>
      </c>
    </row>
    <row r="148" spans="1:45" x14ac:dyDescent="0.25">
      <c r="A148" t="s">
        <v>456</v>
      </c>
      <c r="B148" t="s">
        <v>626</v>
      </c>
      <c r="C148" t="s">
        <v>625</v>
      </c>
      <c r="D148" t="s">
        <v>433</v>
      </c>
      <c r="E148" t="s">
        <v>433</v>
      </c>
      <c r="F148" t="s">
        <v>433</v>
      </c>
      <c r="G148" t="s">
        <v>433</v>
      </c>
      <c r="H148" t="s">
        <v>433</v>
      </c>
      <c r="I148" t="s">
        <v>433</v>
      </c>
      <c r="J148" t="s">
        <v>433</v>
      </c>
      <c r="K148" t="s">
        <v>433</v>
      </c>
      <c r="L148" t="s">
        <v>433</v>
      </c>
      <c r="M148" t="s">
        <v>433</v>
      </c>
      <c r="N148" t="s">
        <v>433</v>
      </c>
      <c r="O148" t="s">
        <v>433</v>
      </c>
      <c r="P148" t="s">
        <v>433</v>
      </c>
      <c r="Q148" t="s">
        <v>433</v>
      </c>
      <c r="R148" t="s">
        <v>433</v>
      </c>
      <c r="S148" t="s">
        <v>433</v>
      </c>
      <c r="T148" t="s">
        <v>433</v>
      </c>
      <c r="U148" t="s">
        <v>433</v>
      </c>
      <c r="V148" t="s">
        <v>433</v>
      </c>
      <c r="W148" t="s">
        <v>433</v>
      </c>
      <c r="X148">
        <v>0</v>
      </c>
      <c r="Y148">
        <v>0</v>
      </c>
      <c r="Z148">
        <v>12.662000000000001</v>
      </c>
      <c r="AA148">
        <v>14.048</v>
      </c>
      <c r="AB148">
        <v>6.444</v>
      </c>
      <c r="AC148">
        <v>5.1669999999999998</v>
      </c>
      <c r="AD148">
        <v>4.0599999999999996</v>
      </c>
      <c r="AE148">
        <v>8.4830000000000005</v>
      </c>
      <c r="AF148">
        <v>12.851000000000001</v>
      </c>
      <c r="AG148">
        <v>18.306999999999999</v>
      </c>
      <c r="AH148">
        <v>18.036999999999999</v>
      </c>
      <c r="AI148">
        <v>19.305</v>
      </c>
      <c r="AJ148">
        <v>22.353000000000002</v>
      </c>
      <c r="AK148">
        <v>21.77</v>
      </c>
      <c r="AL148" t="e">
        <f t="shared" si="8"/>
        <v>#DIV/0!</v>
      </c>
      <c r="AM148" t="e">
        <f t="shared" si="9"/>
        <v>#DIV/0!</v>
      </c>
      <c r="AN148">
        <f t="shared" si="10"/>
        <v>11.677642857142859</v>
      </c>
      <c r="AO148">
        <f t="shared" si="11"/>
        <v>6.3580000000000005</v>
      </c>
      <c r="AP148" t="e">
        <v>#DIV/0!</v>
      </c>
      <c r="AQ148" t="e">
        <v>#DIV/0!</v>
      </c>
      <c r="AR148">
        <v>6.4870000000000001</v>
      </c>
      <c r="AS148">
        <v>2.8405714285714287</v>
      </c>
    </row>
    <row r="149" spans="1:45" x14ac:dyDescent="0.25">
      <c r="A149" t="s">
        <v>455</v>
      </c>
      <c r="B149" t="s">
        <v>626</v>
      </c>
      <c r="C149" t="s">
        <v>625</v>
      </c>
      <c r="D149" t="s">
        <v>433</v>
      </c>
      <c r="E149" t="s">
        <v>433</v>
      </c>
      <c r="F149" t="s">
        <v>433</v>
      </c>
      <c r="G149" t="s">
        <v>433</v>
      </c>
      <c r="H149" t="s">
        <v>433</v>
      </c>
      <c r="I149" t="s">
        <v>433</v>
      </c>
      <c r="J149" t="s">
        <v>433</v>
      </c>
      <c r="K149" t="s">
        <v>433</v>
      </c>
      <c r="L149" t="s">
        <v>433</v>
      </c>
      <c r="M149">
        <v>26.207999999999998</v>
      </c>
      <c r="N149">
        <v>26.137</v>
      </c>
      <c r="O149">
        <v>22.645</v>
      </c>
      <c r="P149">
        <v>19.626999999999999</v>
      </c>
      <c r="Q149">
        <v>22.937000000000001</v>
      </c>
      <c r="R149">
        <v>20.466000000000001</v>
      </c>
      <c r="S149">
        <v>19.696999999999999</v>
      </c>
      <c r="T149">
        <v>19.204000000000001</v>
      </c>
      <c r="U149">
        <v>16.437999999999999</v>
      </c>
      <c r="V149">
        <v>19.808</v>
      </c>
      <c r="W149">
        <v>18.478999999999999</v>
      </c>
      <c r="X149">
        <v>18.481999999999999</v>
      </c>
      <c r="Y149">
        <v>16.295000000000002</v>
      </c>
      <c r="Z149">
        <v>13.102</v>
      </c>
      <c r="AA149">
        <v>15.132999999999999</v>
      </c>
      <c r="AB149">
        <v>16.609000000000002</v>
      </c>
      <c r="AC149">
        <v>19.295000000000002</v>
      </c>
      <c r="AD149">
        <v>21.22</v>
      </c>
      <c r="AE149">
        <v>20.402000000000001</v>
      </c>
      <c r="AF149">
        <v>17.885000000000002</v>
      </c>
      <c r="AG149">
        <v>21.245999999999999</v>
      </c>
      <c r="AH149">
        <v>22.548999999999999</v>
      </c>
      <c r="AI149">
        <v>23.81</v>
      </c>
      <c r="AJ149">
        <v>26.404</v>
      </c>
      <c r="AK149">
        <v>25.542999999999999</v>
      </c>
      <c r="AL149">
        <f t="shared" si="8"/>
        <v>26.207999999999998</v>
      </c>
      <c r="AM149">
        <f t="shared" si="9"/>
        <v>20.543799999999997</v>
      </c>
      <c r="AN149">
        <f t="shared" si="10"/>
        <v>19.855357142857144</v>
      </c>
      <c r="AO149">
        <f t="shared" si="11"/>
        <v>17.567250000000001</v>
      </c>
      <c r="AP149">
        <v>1.0029999999999999</v>
      </c>
      <c r="AQ149">
        <v>1.9014000000000002</v>
      </c>
      <c r="AR149">
        <v>2.6523571428571429</v>
      </c>
      <c r="AS149">
        <v>1.3851249999999999</v>
      </c>
    </row>
    <row r="150" spans="1:45" x14ac:dyDescent="0.25">
      <c r="A150" t="s">
        <v>454</v>
      </c>
      <c r="B150" t="s">
        <v>626</v>
      </c>
      <c r="C150" t="s">
        <v>625</v>
      </c>
      <c r="D150" t="s">
        <v>433</v>
      </c>
      <c r="E150" t="s">
        <v>433</v>
      </c>
      <c r="F150" t="s">
        <v>433</v>
      </c>
      <c r="G150" t="s">
        <v>433</v>
      </c>
      <c r="H150" t="s">
        <v>433</v>
      </c>
      <c r="I150" t="s">
        <v>433</v>
      </c>
      <c r="J150" t="s">
        <v>433</v>
      </c>
      <c r="K150" t="s">
        <v>433</v>
      </c>
      <c r="L150" t="s">
        <v>433</v>
      </c>
      <c r="M150" t="s">
        <v>433</v>
      </c>
      <c r="N150" t="s">
        <v>433</v>
      </c>
      <c r="O150" t="s">
        <v>433</v>
      </c>
      <c r="P150" t="s">
        <v>433</v>
      </c>
      <c r="Q150" t="s">
        <v>433</v>
      </c>
      <c r="R150" t="s">
        <v>433</v>
      </c>
      <c r="S150" t="s">
        <v>433</v>
      </c>
      <c r="T150" t="s">
        <v>433</v>
      </c>
      <c r="U150" t="s">
        <v>433</v>
      </c>
      <c r="V150" t="s">
        <v>433</v>
      </c>
      <c r="W150">
        <v>21.829000000000001</v>
      </c>
      <c r="X150">
        <v>20.189</v>
      </c>
      <c r="Y150">
        <v>21.518000000000001</v>
      </c>
      <c r="Z150">
        <v>21.8</v>
      </c>
      <c r="AA150">
        <v>20.218</v>
      </c>
      <c r="AB150">
        <v>20.573</v>
      </c>
      <c r="AC150">
        <v>24.942</v>
      </c>
      <c r="AD150">
        <v>24.760999999999999</v>
      </c>
      <c r="AE150">
        <v>25.274000000000001</v>
      </c>
      <c r="AF150">
        <v>24.018000000000001</v>
      </c>
      <c r="AG150">
        <v>27.516999999999999</v>
      </c>
      <c r="AH150">
        <v>31.94</v>
      </c>
      <c r="AI150">
        <v>31.475999999999999</v>
      </c>
      <c r="AJ150">
        <v>27.873999999999999</v>
      </c>
      <c r="AK150">
        <v>28.094999999999999</v>
      </c>
      <c r="AL150" t="e">
        <f t="shared" si="8"/>
        <v>#DIV/0!</v>
      </c>
      <c r="AM150">
        <f t="shared" si="9"/>
        <v>21.829000000000001</v>
      </c>
      <c r="AN150">
        <f t="shared" si="10"/>
        <v>25.013928571428576</v>
      </c>
      <c r="AO150">
        <f t="shared" si="11"/>
        <v>22.409375000000001</v>
      </c>
      <c r="AP150">
        <v>10.62</v>
      </c>
      <c r="AQ150">
        <v>1.5825000000000002</v>
      </c>
      <c r="AR150">
        <v>0.9582142857142858</v>
      </c>
      <c r="AS150">
        <v>0.753</v>
      </c>
    </row>
    <row r="151" spans="1:45" x14ac:dyDescent="0.25">
      <c r="A151" t="s">
        <v>453</v>
      </c>
      <c r="B151" t="s">
        <v>626</v>
      </c>
      <c r="C151" t="s">
        <v>625</v>
      </c>
      <c r="D151" t="s">
        <v>433</v>
      </c>
      <c r="E151" t="s">
        <v>433</v>
      </c>
      <c r="F151" t="s">
        <v>433</v>
      </c>
      <c r="G151" t="s">
        <v>433</v>
      </c>
      <c r="H151" t="s">
        <v>433</v>
      </c>
      <c r="I151" t="s">
        <v>433</v>
      </c>
      <c r="J151" t="s">
        <v>433</v>
      </c>
      <c r="K151" t="s">
        <v>433</v>
      </c>
      <c r="L151" t="s">
        <v>433</v>
      </c>
      <c r="M151" t="s">
        <v>433</v>
      </c>
      <c r="N151" t="s">
        <v>433</v>
      </c>
      <c r="O151" t="s">
        <v>433</v>
      </c>
      <c r="P151" t="s">
        <v>433</v>
      </c>
      <c r="Q151" t="s">
        <v>433</v>
      </c>
      <c r="R151" t="s">
        <v>433</v>
      </c>
      <c r="S151" t="s">
        <v>433</v>
      </c>
      <c r="T151" t="s">
        <v>433</v>
      </c>
      <c r="U151" t="s">
        <v>433</v>
      </c>
      <c r="V151" t="s">
        <v>433</v>
      </c>
      <c r="W151">
        <v>29.207000000000001</v>
      </c>
      <c r="X151">
        <v>27.565000000000001</v>
      </c>
      <c r="Y151">
        <v>29.902000000000001</v>
      </c>
      <c r="Z151">
        <v>26.594999999999999</v>
      </c>
      <c r="AA151">
        <v>24.817</v>
      </c>
      <c r="AB151">
        <v>26.010999999999999</v>
      </c>
      <c r="AC151">
        <v>27.545000000000002</v>
      </c>
      <c r="AD151">
        <v>32.134</v>
      </c>
      <c r="AE151">
        <v>29.584</v>
      </c>
      <c r="AF151">
        <v>30.827999999999999</v>
      </c>
      <c r="AG151">
        <v>39.869</v>
      </c>
      <c r="AH151">
        <v>37.804000000000002</v>
      </c>
      <c r="AI151">
        <v>34.218000000000004</v>
      </c>
      <c r="AJ151">
        <v>33.781999999999996</v>
      </c>
      <c r="AK151">
        <v>35.46</v>
      </c>
      <c r="AL151" t="e">
        <f t="shared" si="8"/>
        <v>#DIV/0!</v>
      </c>
      <c r="AM151">
        <f t="shared" si="9"/>
        <v>29.207000000000001</v>
      </c>
      <c r="AN151">
        <f t="shared" si="10"/>
        <v>31.151</v>
      </c>
      <c r="AO151">
        <f t="shared" si="11"/>
        <v>28.019125000000003</v>
      </c>
      <c r="AP151">
        <v>-1.3964000000000001</v>
      </c>
      <c r="AQ151">
        <v>3.9481999999999999</v>
      </c>
      <c r="AR151">
        <v>4.8747857142857143</v>
      </c>
      <c r="AS151">
        <v>8.2785000000000011</v>
      </c>
    </row>
    <row r="152" spans="1:45" x14ac:dyDescent="0.25">
      <c r="A152" t="s">
        <v>452</v>
      </c>
      <c r="B152" t="s">
        <v>626</v>
      </c>
      <c r="C152" t="s">
        <v>625</v>
      </c>
      <c r="D152" t="s">
        <v>433</v>
      </c>
      <c r="E152" t="s">
        <v>433</v>
      </c>
      <c r="F152" t="s">
        <v>433</v>
      </c>
      <c r="G152" t="s">
        <v>433</v>
      </c>
      <c r="H152" t="s">
        <v>433</v>
      </c>
      <c r="I152" t="s">
        <v>433</v>
      </c>
      <c r="J152" t="s">
        <v>433</v>
      </c>
      <c r="K152" t="s">
        <v>433</v>
      </c>
      <c r="L152" t="s">
        <v>433</v>
      </c>
      <c r="M152" t="s">
        <v>433</v>
      </c>
      <c r="N152" t="s">
        <v>433</v>
      </c>
      <c r="O152">
        <v>28.053000000000001</v>
      </c>
      <c r="P152">
        <v>26.492000000000001</v>
      </c>
      <c r="Q152">
        <v>27.379000000000001</v>
      </c>
      <c r="R152">
        <v>26.538</v>
      </c>
      <c r="S152">
        <v>27.256</v>
      </c>
      <c r="T152">
        <v>27.555</v>
      </c>
      <c r="U152">
        <v>25.481000000000002</v>
      </c>
      <c r="V152">
        <v>25.135999999999999</v>
      </c>
      <c r="W152">
        <v>24.933</v>
      </c>
      <c r="X152">
        <v>24.762</v>
      </c>
      <c r="Y152">
        <v>24.841000000000001</v>
      </c>
      <c r="Z152">
        <v>25.015000000000001</v>
      </c>
      <c r="AA152">
        <v>24.317</v>
      </c>
      <c r="AB152">
        <v>24.231999999999999</v>
      </c>
      <c r="AC152">
        <v>24.128</v>
      </c>
      <c r="AD152">
        <v>23.725999999999999</v>
      </c>
      <c r="AE152">
        <v>23.751000000000001</v>
      </c>
      <c r="AF152">
        <v>24.745999999999999</v>
      </c>
      <c r="AG152">
        <v>24.64</v>
      </c>
      <c r="AH152">
        <v>24.449000000000002</v>
      </c>
      <c r="AI152">
        <v>28.408999999999999</v>
      </c>
      <c r="AJ152">
        <v>29.288</v>
      </c>
      <c r="AK152">
        <v>29.792999999999999</v>
      </c>
      <c r="AL152" t="e">
        <f t="shared" si="8"/>
        <v>#DIV/0!</v>
      </c>
      <c r="AM152">
        <f t="shared" si="9"/>
        <v>26.535888888888891</v>
      </c>
      <c r="AN152">
        <f t="shared" si="10"/>
        <v>25.435500000000001</v>
      </c>
      <c r="AO152">
        <f t="shared" si="11"/>
        <v>24.346500000000002</v>
      </c>
      <c r="AP152">
        <v>3.6410999999999993</v>
      </c>
      <c r="AQ152">
        <v>5.155800000000001</v>
      </c>
      <c r="AR152">
        <v>3.7473571428571431</v>
      </c>
      <c r="AS152">
        <v>4.7731250000000003</v>
      </c>
    </row>
    <row r="153" spans="1:45" x14ac:dyDescent="0.25">
      <c r="A153" t="s">
        <v>451</v>
      </c>
      <c r="B153" t="s">
        <v>626</v>
      </c>
      <c r="C153" t="s">
        <v>625</v>
      </c>
      <c r="D153" t="s">
        <v>433</v>
      </c>
      <c r="E153" t="s">
        <v>433</v>
      </c>
      <c r="F153" t="s">
        <v>433</v>
      </c>
      <c r="G153" t="s">
        <v>433</v>
      </c>
      <c r="H153" t="s">
        <v>433</v>
      </c>
      <c r="I153" t="s">
        <v>433</v>
      </c>
      <c r="J153" t="s">
        <v>433</v>
      </c>
      <c r="K153" t="s">
        <v>433</v>
      </c>
      <c r="L153" t="s">
        <v>433</v>
      </c>
      <c r="M153" t="s">
        <v>433</v>
      </c>
      <c r="N153" t="s">
        <v>433</v>
      </c>
      <c r="O153" t="s">
        <v>433</v>
      </c>
      <c r="P153" t="s">
        <v>433</v>
      </c>
      <c r="Q153" t="s">
        <v>433</v>
      </c>
      <c r="R153" t="s">
        <v>433</v>
      </c>
      <c r="S153" t="s">
        <v>433</v>
      </c>
      <c r="T153" t="s">
        <v>433</v>
      </c>
      <c r="U153" t="s">
        <v>433</v>
      </c>
      <c r="V153" t="s">
        <v>433</v>
      </c>
      <c r="W153" t="s">
        <v>433</v>
      </c>
      <c r="X153" t="s">
        <v>433</v>
      </c>
      <c r="Y153" t="s">
        <v>433</v>
      </c>
      <c r="Z153">
        <v>43.19</v>
      </c>
      <c r="AA153">
        <v>41.444000000000003</v>
      </c>
      <c r="AB153">
        <v>35.597000000000001</v>
      </c>
      <c r="AC153">
        <v>33.17</v>
      </c>
      <c r="AD153">
        <v>33.462000000000003</v>
      </c>
      <c r="AE153">
        <v>33.594999999999999</v>
      </c>
      <c r="AF153">
        <v>34.505000000000003</v>
      </c>
      <c r="AG153">
        <v>38.564</v>
      </c>
      <c r="AH153">
        <v>36.691000000000003</v>
      </c>
      <c r="AI153">
        <v>35.209000000000003</v>
      </c>
      <c r="AJ153">
        <v>36.625</v>
      </c>
      <c r="AK153">
        <v>38.462000000000003</v>
      </c>
      <c r="AL153" t="e">
        <f t="shared" si="8"/>
        <v>#DIV/0!</v>
      </c>
      <c r="AM153" t="e">
        <f t="shared" si="9"/>
        <v>#DIV/0!</v>
      </c>
      <c r="AN153">
        <f t="shared" si="10"/>
        <v>36.709499999999998</v>
      </c>
      <c r="AO153">
        <f t="shared" si="11"/>
        <v>36.743000000000002</v>
      </c>
      <c r="AP153">
        <v>4.2195999999999998</v>
      </c>
      <c r="AQ153">
        <v>4.0202999999999998</v>
      </c>
      <c r="AR153">
        <v>4.417642857142857</v>
      </c>
      <c r="AS153">
        <v>5.2291249999999998</v>
      </c>
    </row>
    <row r="154" spans="1:45" x14ac:dyDescent="0.25">
      <c r="A154" t="s">
        <v>447</v>
      </c>
      <c r="B154" t="s">
        <v>626</v>
      </c>
      <c r="C154" t="s">
        <v>625</v>
      </c>
      <c r="D154" t="s">
        <v>433</v>
      </c>
      <c r="E154" t="s">
        <v>433</v>
      </c>
      <c r="F154" t="s">
        <v>433</v>
      </c>
      <c r="G154" t="s">
        <v>433</v>
      </c>
      <c r="H154" t="s">
        <v>433</v>
      </c>
      <c r="I154" t="s">
        <v>433</v>
      </c>
      <c r="J154" t="s">
        <v>433</v>
      </c>
      <c r="K154" t="s">
        <v>433</v>
      </c>
      <c r="L154" t="s">
        <v>433</v>
      </c>
      <c r="M154" t="s">
        <v>433</v>
      </c>
      <c r="N154" t="s">
        <v>433</v>
      </c>
      <c r="O154" t="s">
        <v>433</v>
      </c>
      <c r="P154" t="s">
        <v>433</v>
      </c>
      <c r="Q154" t="s">
        <v>433</v>
      </c>
      <c r="R154" t="s">
        <v>433</v>
      </c>
      <c r="S154" t="s">
        <v>433</v>
      </c>
      <c r="T154" t="s">
        <v>433</v>
      </c>
      <c r="U154">
        <v>40.817999999999998</v>
      </c>
      <c r="V154">
        <v>37.085999999999999</v>
      </c>
      <c r="W154">
        <v>25.849</v>
      </c>
      <c r="X154">
        <v>35.465000000000003</v>
      </c>
      <c r="Y154">
        <v>35.326999999999998</v>
      </c>
      <c r="Z154">
        <v>36.488</v>
      </c>
      <c r="AA154">
        <v>37.451000000000001</v>
      </c>
      <c r="AB154">
        <v>40.087000000000003</v>
      </c>
      <c r="AC154">
        <v>42.567999999999998</v>
      </c>
      <c r="AD154">
        <v>42.945999999999998</v>
      </c>
      <c r="AE154">
        <v>42.052</v>
      </c>
      <c r="AF154">
        <v>45.386000000000003</v>
      </c>
      <c r="AG154">
        <v>46.826000000000001</v>
      </c>
      <c r="AH154">
        <v>49.15</v>
      </c>
      <c r="AI154">
        <v>45.658999999999999</v>
      </c>
      <c r="AJ154">
        <v>48.972000000000001</v>
      </c>
      <c r="AK154">
        <v>48.11</v>
      </c>
      <c r="AL154" t="e">
        <f t="shared" si="8"/>
        <v>#DIV/0!</v>
      </c>
      <c r="AM154">
        <f t="shared" si="9"/>
        <v>34.584333333333333</v>
      </c>
      <c r="AN154">
        <f t="shared" si="10"/>
        <v>42.606214285714294</v>
      </c>
      <c r="AO154">
        <f t="shared" si="11"/>
        <v>39.048000000000002</v>
      </c>
      <c r="AP154" t="e">
        <v>#DIV/0!</v>
      </c>
      <c r="AQ154">
        <v>-9.2501428571428566</v>
      </c>
      <c r="AR154">
        <v>3.836785714285714</v>
      </c>
      <c r="AS154">
        <v>7.5836249999999996</v>
      </c>
    </row>
    <row r="155" spans="1:45" x14ac:dyDescent="0.25">
      <c r="A155" t="s">
        <v>446</v>
      </c>
      <c r="B155" t="s">
        <v>626</v>
      </c>
      <c r="C155" t="s">
        <v>625</v>
      </c>
      <c r="D155" t="s">
        <v>433</v>
      </c>
      <c r="E155" t="s">
        <v>433</v>
      </c>
      <c r="F155" t="s">
        <v>433</v>
      </c>
      <c r="G155" t="s">
        <v>433</v>
      </c>
      <c r="H155" t="s">
        <v>433</v>
      </c>
      <c r="I155" t="s">
        <v>433</v>
      </c>
      <c r="J155" t="s">
        <v>433</v>
      </c>
      <c r="K155" t="s">
        <v>433</v>
      </c>
      <c r="L155" t="s">
        <v>433</v>
      </c>
      <c r="M155" t="s">
        <v>433</v>
      </c>
      <c r="N155" t="s">
        <v>433</v>
      </c>
      <c r="O155">
        <v>35.587000000000003</v>
      </c>
      <c r="P155">
        <v>29.42</v>
      </c>
      <c r="Q155">
        <v>30.728999999999999</v>
      </c>
      <c r="R155">
        <v>30.099</v>
      </c>
      <c r="S155">
        <v>26.06</v>
      </c>
      <c r="T155">
        <v>28.327999999999999</v>
      </c>
      <c r="U155">
        <v>22.847999999999999</v>
      </c>
      <c r="V155">
        <v>26.515999999999998</v>
      </c>
      <c r="W155">
        <v>24.736000000000001</v>
      </c>
      <c r="X155">
        <v>21.597999999999999</v>
      </c>
      <c r="Y155">
        <v>25.228999999999999</v>
      </c>
      <c r="Z155">
        <v>21.332999999999998</v>
      </c>
      <c r="AA155">
        <v>20.05</v>
      </c>
      <c r="AB155">
        <v>17.707000000000001</v>
      </c>
      <c r="AC155">
        <v>15.744</v>
      </c>
      <c r="AD155">
        <v>15.627000000000001</v>
      </c>
      <c r="AE155">
        <v>17.655000000000001</v>
      </c>
      <c r="AF155">
        <v>21.95</v>
      </c>
      <c r="AG155">
        <v>34.997</v>
      </c>
      <c r="AH155">
        <v>32.652000000000001</v>
      </c>
      <c r="AI155">
        <v>31.459</v>
      </c>
      <c r="AJ155">
        <v>29.32</v>
      </c>
      <c r="AK155">
        <v>29.405000000000001</v>
      </c>
      <c r="AL155" t="e">
        <f t="shared" si="8"/>
        <v>#DIV/0!</v>
      </c>
      <c r="AM155">
        <f t="shared" si="9"/>
        <v>28.258111111111113</v>
      </c>
      <c r="AN155">
        <f t="shared" si="10"/>
        <v>23.908999999999999</v>
      </c>
      <c r="AO155">
        <f t="shared" si="11"/>
        <v>19.367875000000002</v>
      </c>
      <c r="AP155">
        <v>-0.51199999999999979</v>
      </c>
      <c r="AQ155">
        <v>6.1147</v>
      </c>
      <c r="AR155">
        <v>4.8001428571428573</v>
      </c>
      <c r="AS155">
        <v>6.6068750000000005</v>
      </c>
    </row>
    <row r="156" spans="1:45" x14ac:dyDescent="0.25">
      <c r="A156" t="s">
        <v>445</v>
      </c>
      <c r="B156" t="s">
        <v>626</v>
      </c>
      <c r="C156" t="s">
        <v>625</v>
      </c>
      <c r="D156">
        <v>41.825000000000003</v>
      </c>
      <c r="E156">
        <v>44.722000000000001</v>
      </c>
      <c r="F156">
        <v>44.37</v>
      </c>
      <c r="G156">
        <v>43.718000000000004</v>
      </c>
      <c r="H156">
        <v>43.923000000000002</v>
      </c>
      <c r="I156">
        <v>42.883000000000003</v>
      </c>
      <c r="J156">
        <v>41.61</v>
      </c>
      <c r="K156">
        <v>39.570999999999998</v>
      </c>
      <c r="L156">
        <v>37.039000000000001</v>
      </c>
      <c r="M156">
        <v>36.322000000000003</v>
      </c>
      <c r="N156">
        <v>37.780999999999999</v>
      </c>
      <c r="O156">
        <v>38.722999999999999</v>
      </c>
      <c r="P156">
        <v>40.823</v>
      </c>
      <c r="Q156">
        <v>40.802</v>
      </c>
      <c r="R156">
        <v>40.430999999999997</v>
      </c>
      <c r="S156">
        <v>40.518000000000001</v>
      </c>
      <c r="T156">
        <v>38.347000000000001</v>
      </c>
      <c r="U156">
        <v>37.243000000000002</v>
      </c>
      <c r="V156">
        <v>36.548000000000002</v>
      </c>
      <c r="W156">
        <v>36.087000000000003</v>
      </c>
      <c r="X156">
        <v>35.872</v>
      </c>
      <c r="Y156">
        <v>36.682000000000002</v>
      </c>
      <c r="Z156">
        <v>37.604999999999997</v>
      </c>
      <c r="AA156">
        <v>38.634</v>
      </c>
      <c r="AB156">
        <v>39.393000000000001</v>
      </c>
      <c r="AC156">
        <v>39.686</v>
      </c>
      <c r="AD156">
        <v>39.685000000000002</v>
      </c>
      <c r="AE156">
        <v>39.494</v>
      </c>
      <c r="AF156">
        <v>42.139000000000003</v>
      </c>
      <c r="AG156">
        <v>45.948</v>
      </c>
      <c r="AH156">
        <v>45.23</v>
      </c>
      <c r="AI156">
        <v>43.764000000000003</v>
      </c>
      <c r="AJ156">
        <v>44.085999999999999</v>
      </c>
      <c r="AK156">
        <v>42.491</v>
      </c>
      <c r="AL156">
        <f t="shared" si="8"/>
        <v>41.598299999999995</v>
      </c>
      <c r="AM156">
        <f t="shared" si="9"/>
        <v>38.7303</v>
      </c>
      <c r="AN156">
        <f t="shared" si="10"/>
        <v>40.764928571428577</v>
      </c>
      <c r="AO156">
        <f t="shared" si="11"/>
        <v>38.381375000000006</v>
      </c>
      <c r="AP156">
        <v>2.6223000000000001</v>
      </c>
      <c r="AQ156">
        <v>2.0831</v>
      </c>
      <c r="AR156">
        <v>1.8058571428571426</v>
      </c>
      <c r="AS156">
        <v>3.0056249999999998</v>
      </c>
    </row>
    <row r="157" spans="1:45" x14ac:dyDescent="0.25">
      <c r="A157" t="s">
        <v>444</v>
      </c>
      <c r="B157" t="s">
        <v>626</v>
      </c>
      <c r="C157" t="s">
        <v>625</v>
      </c>
      <c r="D157" t="s">
        <v>433</v>
      </c>
      <c r="E157" t="s">
        <v>433</v>
      </c>
      <c r="F157" t="s">
        <v>433</v>
      </c>
      <c r="G157" t="s">
        <v>433</v>
      </c>
      <c r="H157" t="s">
        <v>433</v>
      </c>
      <c r="I157" t="s">
        <v>433</v>
      </c>
      <c r="J157" t="s">
        <v>433</v>
      </c>
      <c r="K157" t="s">
        <v>433</v>
      </c>
      <c r="L157" t="s">
        <v>433</v>
      </c>
      <c r="M157" t="s">
        <v>433</v>
      </c>
      <c r="N157" t="s">
        <v>433</v>
      </c>
      <c r="O157" t="s">
        <v>433</v>
      </c>
      <c r="P157" t="s">
        <v>433</v>
      </c>
      <c r="Q157" t="s">
        <v>433</v>
      </c>
      <c r="R157" t="s">
        <v>433</v>
      </c>
      <c r="S157" t="s">
        <v>433</v>
      </c>
      <c r="T157" t="s">
        <v>433</v>
      </c>
      <c r="U157" t="s">
        <v>433</v>
      </c>
      <c r="V157" t="s">
        <v>433</v>
      </c>
      <c r="W157" t="s">
        <v>433</v>
      </c>
      <c r="X157" t="s">
        <v>433</v>
      </c>
      <c r="Y157">
        <v>33.003999999999998</v>
      </c>
      <c r="Z157">
        <v>33.877000000000002</v>
      </c>
      <c r="AA157">
        <v>34.194000000000003</v>
      </c>
      <c r="AB157">
        <v>33.880000000000003</v>
      </c>
      <c r="AC157">
        <v>34.097000000000001</v>
      </c>
      <c r="AD157">
        <v>33.918999999999997</v>
      </c>
      <c r="AE157">
        <v>34.863</v>
      </c>
      <c r="AF157">
        <v>37.212000000000003</v>
      </c>
      <c r="AG157">
        <v>41.921999999999997</v>
      </c>
      <c r="AH157">
        <v>40.055999999999997</v>
      </c>
      <c r="AI157">
        <v>39.024000000000001</v>
      </c>
      <c r="AJ157">
        <v>37.78</v>
      </c>
      <c r="AK157">
        <v>36.612000000000002</v>
      </c>
      <c r="AL157" t="e">
        <f t="shared" si="8"/>
        <v>#DIV/0!</v>
      </c>
      <c r="AM157" t="e">
        <f t="shared" si="9"/>
        <v>#DIV/0!</v>
      </c>
      <c r="AN157">
        <f t="shared" si="10"/>
        <v>36.187692307692309</v>
      </c>
      <c r="AO157">
        <f t="shared" si="11"/>
        <v>33.976285714285716</v>
      </c>
      <c r="AP157">
        <v>3.1427</v>
      </c>
      <c r="AQ157">
        <v>3.2321</v>
      </c>
      <c r="AR157">
        <v>1.9172857142857145</v>
      </c>
      <c r="AS157">
        <v>2.6545000000000001</v>
      </c>
    </row>
    <row r="158" spans="1:45" x14ac:dyDescent="0.25">
      <c r="A158" t="s">
        <v>443</v>
      </c>
      <c r="B158" t="s">
        <v>626</v>
      </c>
      <c r="C158" t="s">
        <v>625</v>
      </c>
      <c r="D158" t="s">
        <v>433</v>
      </c>
      <c r="E158" t="s">
        <v>433</v>
      </c>
      <c r="F158" t="s">
        <v>433</v>
      </c>
      <c r="G158" t="s">
        <v>433</v>
      </c>
      <c r="H158" t="s">
        <v>433</v>
      </c>
      <c r="I158" t="s">
        <v>433</v>
      </c>
      <c r="J158" t="s">
        <v>433</v>
      </c>
      <c r="K158" t="s">
        <v>433</v>
      </c>
      <c r="L158" t="s">
        <v>433</v>
      </c>
      <c r="M158" t="s">
        <v>433</v>
      </c>
      <c r="N158" t="s">
        <v>433</v>
      </c>
      <c r="O158" t="s">
        <v>433</v>
      </c>
      <c r="P158" t="s">
        <v>433</v>
      </c>
      <c r="Q158" t="s">
        <v>433</v>
      </c>
      <c r="R158" t="s">
        <v>433</v>
      </c>
      <c r="S158" t="s">
        <v>433</v>
      </c>
      <c r="T158" t="s">
        <v>433</v>
      </c>
      <c r="U158" t="s">
        <v>433</v>
      </c>
      <c r="V158" t="s">
        <v>433</v>
      </c>
      <c r="W158">
        <v>29.645</v>
      </c>
      <c r="X158">
        <v>29.120999999999999</v>
      </c>
      <c r="Y158">
        <v>30.446000000000002</v>
      </c>
      <c r="Z158">
        <v>30.084</v>
      </c>
      <c r="AA158">
        <v>30.283000000000001</v>
      </c>
      <c r="AB158">
        <v>29.684000000000001</v>
      </c>
      <c r="AC158">
        <v>28.683</v>
      </c>
      <c r="AD158">
        <v>29.099</v>
      </c>
      <c r="AE158">
        <v>28.870999999999999</v>
      </c>
      <c r="AF158">
        <v>28.681000000000001</v>
      </c>
      <c r="AG158">
        <v>30.873999999999999</v>
      </c>
      <c r="AH158">
        <v>31.552</v>
      </c>
      <c r="AI158">
        <v>29.628</v>
      </c>
      <c r="AJ158">
        <v>31.251999999999999</v>
      </c>
      <c r="AK158">
        <v>32.863999999999997</v>
      </c>
      <c r="AL158" t="e">
        <f t="shared" si="8"/>
        <v>#DIV/0!</v>
      </c>
      <c r="AM158">
        <f t="shared" si="9"/>
        <v>29.645</v>
      </c>
      <c r="AN158">
        <f t="shared" si="10"/>
        <v>30.080142857142857</v>
      </c>
      <c r="AO158">
        <f t="shared" si="11"/>
        <v>29.533874999999998</v>
      </c>
      <c r="AP158">
        <v>1.4997999999999998</v>
      </c>
      <c r="AQ158">
        <v>3.22</v>
      </c>
      <c r="AR158">
        <v>3.2479285714285711</v>
      </c>
      <c r="AS158">
        <v>1.5157499999999999</v>
      </c>
    </row>
    <row r="159" spans="1:45" x14ac:dyDescent="0.25">
      <c r="A159" t="s">
        <v>442</v>
      </c>
      <c r="B159" t="s">
        <v>626</v>
      </c>
      <c r="C159" t="s">
        <v>625</v>
      </c>
      <c r="D159" t="s">
        <v>433</v>
      </c>
      <c r="E159" t="s">
        <v>433</v>
      </c>
      <c r="F159" t="s">
        <v>433</v>
      </c>
      <c r="G159" t="s">
        <v>433</v>
      </c>
      <c r="H159" t="s">
        <v>433</v>
      </c>
      <c r="I159" t="s">
        <v>433</v>
      </c>
      <c r="J159" t="s">
        <v>433</v>
      </c>
      <c r="K159" t="s">
        <v>433</v>
      </c>
      <c r="L159" t="s">
        <v>433</v>
      </c>
      <c r="M159" t="s">
        <v>433</v>
      </c>
      <c r="N159" t="s">
        <v>433</v>
      </c>
      <c r="O159" t="s">
        <v>433</v>
      </c>
      <c r="P159">
        <v>29.308</v>
      </c>
      <c r="Q159">
        <v>49.591999999999999</v>
      </c>
      <c r="R159">
        <v>33.978000000000002</v>
      </c>
      <c r="S159">
        <v>38.457999999999998</v>
      </c>
      <c r="T159">
        <v>49.848999999999997</v>
      </c>
      <c r="U159">
        <v>39.509</v>
      </c>
      <c r="V159">
        <v>44.017000000000003</v>
      </c>
      <c r="W159">
        <v>41.552</v>
      </c>
      <c r="X159">
        <v>39.091999999999999</v>
      </c>
      <c r="Y159">
        <v>35.64</v>
      </c>
      <c r="Z159">
        <v>37.380000000000003</v>
      </c>
      <c r="AA159">
        <v>33.200000000000003</v>
      </c>
      <c r="AB159">
        <v>31.571000000000002</v>
      </c>
      <c r="AC159">
        <v>29.523</v>
      </c>
      <c r="AD159">
        <v>29.024000000000001</v>
      </c>
      <c r="AE159">
        <v>30.408999999999999</v>
      </c>
      <c r="AF159">
        <v>30.513000000000002</v>
      </c>
      <c r="AG159">
        <v>33.944000000000003</v>
      </c>
      <c r="AH159">
        <v>32.067</v>
      </c>
      <c r="AI159">
        <v>31.353999999999999</v>
      </c>
      <c r="AJ159">
        <v>33.020000000000003</v>
      </c>
      <c r="AK159">
        <v>33.389000000000003</v>
      </c>
      <c r="AL159" t="e">
        <f t="shared" si="8"/>
        <v>#DIV/0!</v>
      </c>
      <c r="AM159">
        <f t="shared" si="9"/>
        <v>40.782875000000004</v>
      </c>
      <c r="AN159">
        <f t="shared" si="10"/>
        <v>32.866142857142854</v>
      </c>
      <c r="AO159">
        <f t="shared" si="11"/>
        <v>33.229875</v>
      </c>
      <c r="AP159" t="e">
        <v>#DIV/0!</v>
      </c>
      <c r="AQ159">
        <v>1.0090000000000001</v>
      </c>
      <c r="AR159">
        <v>6.9785714285714286</v>
      </c>
      <c r="AS159">
        <v>5.95</v>
      </c>
    </row>
    <row r="160" spans="1:45" x14ac:dyDescent="0.25">
      <c r="A160" t="s">
        <v>441</v>
      </c>
      <c r="B160" t="s">
        <v>626</v>
      </c>
      <c r="C160" t="s">
        <v>625</v>
      </c>
      <c r="D160" t="s">
        <v>433</v>
      </c>
      <c r="E160" t="s">
        <v>433</v>
      </c>
      <c r="F160" t="s">
        <v>433</v>
      </c>
      <c r="G160" t="s">
        <v>433</v>
      </c>
      <c r="H160" t="s">
        <v>433</v>
      </c>
      <c r="I160" t="s">
        <v>433</v>
      </c>
      <c r="J160" t="s">
        <v>433</v>
      </c>
      <c r="K160" t="s">
        <v>433</v>
      </c>
      <c r="L160" t="s">
        <v>433</v>
      </c>
      <c r="M160" t="s">
        <v>433</v>
      </c>
      <c r="N160" t="s">
        <v>433</v>
      </c>
      <c r="O160">
        <v>35.935000000000002</v>
      </c>
      <c r="P160">
        <v>31.832000000000001</v>
      </c>
      <c r="Q160">
        <v>26.2</v>
      </c>
      <c r="R160">
        <v>24.355</v>
      </c>
      <c r="S160">
        <v>27.962</v>
      </c>
      <c r="T160">
        <v>24.457000000000001</v>
      </c>
      <c r="U160">
        <v>22.213000000000001</v>
      </c>
      <c r="V160">
        <v>27.887</v>
      </c>
      <c r="W160">
        <v>23.864999999999998</v>
      </c>
      <c r="X160">
        <v>25.446000000000002</v>
      </c>
      <c r="Y160">
        <v>22.334</v>
      </c>
      <c r="Z160">
        <v>22.335999999999999</v>
      </c>
      <c r="AA160">
        <v>18.841999999999999</v>
      </c>
      <c r="AB160">
        <v>18.513999999999999</v>
      </c>
      <c r="AC160">
        <v>18.295999999999999</v>
      </c>
      <c r="AD160">
        <v>20.105</v>
      </c>
      <c r="AE160">
        <v>22.021999999999998</v>
      </c>
      <c r="AF160">
        <v>27.015999999999998</v>
      </c>
      <c r="AG160">
        <v>26.774999999999999</v>
      </c>
      <c r="AH160">
        <v>27.117000000000001</v>
      </c>
      <c r="AI160">
        <v>24.431000000000001</v>
      </c>
      <c r="AJ160">
        <v>23.395</v>
      </c>
      <c r="AK160">
        <v>21.53</v>
      </c>
      <c r="AL160" t="e">
        <f t="shared" si="8"/>
        <v>#DIV/0!</v>
      </c>
      <c r="AM160">
        <f t="shared" si="9"/>
        <v>27.189555555555554</v>
      </c>
      <c r="AN160">
        <f t="shared" si="10"/>
        <v>22.725642857142855</v>
      </c>
      <c r="AO160">
        <f t="shared" si="11"/>
        <v>20.986874999999998</v>
      </c>
      <c r="AP160">
        <v>2.2189000000000001</v>
      </c>
      <c r="AQ160">
        <v>3.6996000000000011</v>
      </c>
      <c r="AR160">
        <v>2.9204285714285705</v>
      </c>
      <c r="AS160">
        <v>3.0679999999999996</v>
      </c>
    </row>
    <row r="161" spans="1:45" x14ac:dyDescent="0.25">
      <c r="A161" t="s">
        <v>440</v>
      </c>
      <c r="B161" t="s">
        <v>626</v>
      </c>
      <c r="C161" t="s">
        <v>625</v>
      </c>
      <c r="D161" t="s">
        <v>433</v>
      </c>
      <c r="E161" t="s">
        <v>433</v>
      </c>
      <c r="F161" t="s">
        <v>433</v>
      </c>
      <c r="G161" t="s">
        <v>433</v>
      </c>
      <c r="H161" t="s">
        <v>433</v>
      </c>
      <c r="I161" t="s">
        <v>433</v>
      </c>
      <c r="J161" t="s">
        <v>433</v>
      </c>
      <c r="K161" t="s">
        <v>433</v>
      </c>
      <c r="L161">
        <v>33.209000000000003</v>
      </c>
      <c r="M161">
        <v>32.524999999999999</v>
      </c>
      <c r="N161">
        <v>31.931999999999999</v>
      </c>
      <c r="O161">
        <v>33.890999999999998</v>
      </c>
      <c r="P161">
        <v>30.646000000000001</v>
      </c>
      <c r="Q161">
        <v>27.666</v>
      </c>
      <c r="R161">
        <v>42.216000000000001</v>
      </c>
      <c r="S161">
        <v>32.869</v>
      </c>
      <c r="T161">
        <v>27.728999999999999</v>
      </c>
      <c r="U161">
        <v>30.988</v>
      </c>
      <c r="V161">
        <v>28.791</v>
      </c>
      <c r="W161">
        <v>26.103999999999999</v>
      </c>
      <c r="X161">
        <v>28.292999999999999</v>
      </c>
      <c r="Y161">
        <v>31.899000000000001</v>
      </c>
      <c r="Z161">
        <v>30.99</v>
      </c>
      <c r="AA161">
        <v>32.174999999999997</v>
      </c>
      <c r="AB161">
        <v>31.914999999999999</v>
      </c>
      <c r="AC161">
        <v>33.53</v>
      </c>
      <c r="AD161">
        <v>39.267000000000003</v>
      </c>
      <c r="AE161">
        <v>35.948999999999998</v>
      </c>
      <c r="AF161">
        <v>34.878999999999998</v>
      </c>
      <c r="AG161">
        <v>33.268999999999998</v>
      </c>
      <c r="AH161">
        <v>31.579000000000001</v>
      </c>
      <c r="AI161">
        <v>39.472000000000001</v>
      </c>
      <c r="AJ161">
        <v>40.012999999999998</v>
      </c>
      <c r="AK161">
        <v>38.012999999999998</v>
      </c>
      <c r="AL161">
        <f t="shared" si="8"/>
        <v>32.867000000000004</v>
      </c>
      <c r="AM161">
        <f t="shared" si="9"/>
        <v>31.283200000000001</v>
      </c>
      <c r="AN161">
        <f t="shared" si="10"/>
        <v>34.374499999999998</v>
      </c>
      <c r="AO161">
        <f t="shared" si="11"/>
        <v>33.002249999999997</v>
      </c>
      <c r="AP161">
        <v>-0.38849999999999996</v>
      </c>
      <c r="AQ161">
        <v>2.4632999999999998</v>
      </c>
      <c r="AR161">
        <v>3.530928571428571</v>
      </c>
      <c r="AS161">
        <v>4.7126249999999992</v>
      </c>
    </row>
    <row r="162" spans="1:45" x14ac:dyDescent="0.25">
      <c r="A162" t="s">
        <v>439</v>
      </c>
      <c r="B162" t="s">
        <v>626</v>
      </c>
      <c r="C162" t="s">
        <v>625</v>
      </c>
      <c r="D162" t="s">
        <v>433</v>
      </c>
      <c r="E162" t="s">
        <v>433</v>
      </c>
      <c r="F162" t="s">
        <v>433</v>
      </c>
      <c r="G162" t="s">
        <v>433</v>
      </c>
      <c r="H162" t="s">
        <v>433</v>
      </c>
      <c r="I162" t="s">
        <v>433</v>
      </c>
      <c r="J162" t="s">
        <v>433</v>
      </c>
      <c r="K162" t="s">
        <v>433</v>
      </c>
      <c r="L162" t="s">
        <v>433</v>
      </c>
      <c r="M162" t="s">
        <v>433</v>
      </c>
      <c r="N162" t="s">
        <v>433</v>
      </c>
      <c r="O162" t="s">
        <v>433</v>
      </c>
      <c r="P162" t="s">
        <v>433</v>
      </c>
      <c r="Q162" t="s">
        <v>433</v>
      </c>
      <c r="R162" t="s">
        <v>433</v>
      </c>
      <c r="S162" t="s">
        <v>433</v>
      </c>
      <c r="T162" t="s">
        <v>433</v>
      </c>
      <c r="U162" t="s">
        <v>433</v>
      </c>
      <c r="V162">
        <v>20.337</v>
      </c>
      <c r="W162">
        <v>21.207000000000001</v>
      </c>
      <c r="X162">
        <v>22.585999999999999</v>
      </c>
      <c r="Y162">
        <v>24.369</v>
      </c>
      <c r="Z162">
        <v>25.073</v>
      </c>
      <c r="AA162">
        <v>28.183</v>
      </c>
      <c r="AB162">
        <v>24.684000000000001</v>
      </c>
      <c r="AC162">
        <v>26.189</v>
      </c>
      <c r="AD162">
        <v>26.071999999999999</v>
      </c>
      <c r="AE162">
        <v>28.111000000000001</v>
      </c>
      <c r="AF162">
        <v>27.067</v>
      </c>
      <c r="AG162">
        <v>31.606000000000002</v>
      </c>
      <c r="AH162">
        <v>30.016999999999999</v>
      </c>
      <c r="AI162">
        <v>26.94</v>
      </c>
      <c r="AJ162">
        <v>29.402000000000001</v>
      </c>
      <c r="AK162">
        <v>28.782</v>
      </c>
      <c r="AL162" t="e">
        <f t="shared" si="8"/>
        <v>#DIV/0!</v>
      </c>
      <c r="AM162">
        <f t="shared" si="9"/>
        <v>20.771999999999998</v>
      </c>
      <c r="AN162">
        <f t="shared" si="10"/>
        <v>27.077214285714284</v>
      </c>
      <c r="AO162">
        <f t="shared" si="11"/>
        <v>25.658374999999996</v>
      </c>
      <c r="AP162">
        <v>5.0364999999999993</v>
      </c>
      <c r="AQ162">
        <v>7.4039000000000001</v>
      </c>
      <c r="AR162">
        <v>6.566928571428571</v>
      </c>
      <c r="AS162">
        <v>7.1932499999999999</v>
      </c>
    </row>
    <row r="163" spans="1:45" x14ac:dyDescent="0.25">
      <c r="A163" t="s">
        <v>438</v>
      </c>
      <c r="B163" t="s">
        <v>626</v>
      </c>
      <c r="C163" t="s">
        <v>625</v>
      </c>
      <c r="D163" t="s">
        <v>433</v>
      </c>
      <c r="E163" t="s">
        <v>433</v>
      </c>
      <c r="F163" t="s">
        <v>433</v>
      </c>
      <c r="G163" t="s">
        <v>433</v>
      </c>
      <c r="H163" t="s">
        <v>433</v>
      </c>
      <c r="I163" t="s">
        <v>433</v>
      </c>
      <c r="J163" t="s">
        <v>433</v>
      </c>
      <c r="K163" t="s">
        <v>433</v>
      </c>
      <c r="L163" t="s">
        <v>433</v>
      </c>
      <c r="M163" t="s">
        <v>433</v>
      </c>
      <c r="N163" t="s">
        <v>433</v>
      </c>
      <c r="O163" t="s">
        <v>433</v>
      </c>
      <c r="P163" t="s">
        <v>433</v>
      </c>
      <c r="Q163" t="s">
        <v>433</v>
      </c>
      <c r="R163" t="s">
        <v>433</v>
      </c>
      <c r="S163">
        <v>24.126999999999999</v>
      </c>
      <c r="T163">
        <v>30.698</v>
      </c>
      <c r="U163">
        <v>34.223999999999997</v>
      </c>
      <c r="V163">
        <v>34.270000000000003</v>
      </c>
      <c r="W163">
        <v>28.248000000000001</v>
      </c>
      <c r="X163">
        <v>31.689</v>
      </c>
      <c r="Y163">
        <v>30.489000000000001</v>
      </c>
      <c r="Z163">
        <v>30.783000000000001</v>
      </c>
      <c r="AA163">
        <v>35.317</v>
      </c>
      <c r="AB163">
        <v>34.161999999999999</v>
      </c>
      <c r="AC163">
        <v>36.768999999999998</v>
      </c>
      <c r="AD163">
        <v>37.369</v>
      </c>
      <c r="AE163">
        <v>40.348999999999997</v>
      </c>
      <c r="AF163">
        <v>41.247</v>
      </c>
      <c r="AG163">
        <v>35.215000000000003</v>
      </c>
      <c r="AH163">
        <v>30.202999999999999</v>
      </c>
      <c r="AI163">
        <v>29.84</v>
      </c>
      <c r="AJ163">
        <v>36.218000000000004</v>
      </c>
      <c r="AK163">
        <v>30.797000000000001</v>
      </c>
      <c r="AL163" t="e">
        <f t="shared" si="8"/>
        <v>#DIV/0!</v>
      </c>
      <c r="AM163">
        <f t="shared" si="9"/>
        <v>30.313400000000001</v>
      </c>
      <c r="AN163">
        <f t="shared" si="10"/>
        <v>34.317642857142857</v>
      </c>
      <c r="AO163">
        <f t="shared" si="11"/>
        <v>34.615875000000003</v>
      </c>
      <c r="AP163" t="e">
        <v>#DIV/0!</v>
      </c>
      <c r="AQ163">
        <v>5.6158888888888896</v>
      </c>
      <c r="AR163">
        <v>3.1042142857142858</v>
      </c>
      <c r="AS163">
        <v>4.217625</v>
      </c>
    </row>
    <row r="164" spans="1:45" x14ac:dyDescent="0.25">
      <c r="A164" t="s">
        <v>437</v>
      </c>
      <c r="B164" t="s">
        <v>626</v>
      </c>
      <c r="C164" t="s">
        <v>625</v>
      </c>
      <c r="D164" t="s">
        <v>433</v>
      </c>
      <c r="E164" t="s">
        <v>433</v>
      </c>
      <c r="F164" t="s">
        <v>433</v>
      </c>
      <c r="G164" t="s">
        <v>433</v>
      </c>
      <c r="H164" t="s">
        <v>433</v>
      </c>
      <c r="I164" t="s">
        <v>433</v>
      </c>
      <c r="J164" t="s">
        <v>433</v>
      </c>
      <c r="K164" t="s">
        <v>433</v>
      </c>
      <c r="L164" t="s">
        <v>433</v>
      </c>
      <c r="M164" t="s">
        <v>433</v>
      </c>
      <c r="N164" t="s">
        <v>433</v>
      </c>
      <c r="O164" t="s">
        <v>433</v>
      </c>
      <c r="P164" t="s">
        <v>433</v>
      </c>
      <c r="Q164" t="s">
        <v>433</v>
      </c>
      <c r="R164" t="s">
        <v>433</v>
      </c>
      <c r="S164" t="s">
        <v>433</v>
      </c>
      <c r="T164" t="s">
        <v>433</v>
      </c>
      <c r="U164" t="s">
        <v>433</v>
      </c>
      <c r="V164" t="s">
        <v>433</v>
      </c>
      <c r="W164" t="s">
        <v>433</v>
      </c>
      <c r="X164">
        <v>21.408999999999999</v>
      </c>
      <c r="Y164">
        <v>27.962</v>
      </c>
      <c r="Z164">
        <v>27.571000000000002</v>
      </c>
      <c r="AA164">
        <v>27.312999999999999</v>
      </c>
      <c r="AB164">
        <v>23.273</v>
      </c>
      <c r="AC164">
        <v>22.451000000000001</v>
      </c>
      <c r="AD164">
        <v>19.692</v>
      </c>
      <c r="AE164">
        <v>19.922999999999998</v>
      </c>
      <c r="AF164">
        <v>19.457000000000001</v>
      </c>
      <c r="AG164">
        <v>17.806999999999999</v>
      </c>
      <c r="AH164">
        <v>18.065999999999999</v>
      </c>
      <c r="AI164">
        <v>19.303000000000001</v>
      </c>
      <c r="AJ164">
        <v>22.344999999999999</v>
      </c>
      <c r="AK164">
        <v>25.082999999999998</v>
      </c>
      <c r="AL164" t="e">
        <f t="shared" si="8"/>
        <v>#DIV/0!</v>
      </c>
      <c r="AM164" t="e">
        <f t="shared" si="9"/>
        <v>#DIV/0!</v>
      </c>
      <c r="AN164">
        <f t="shared" si="10"/>
        <v>22.261071428571427</v>
      </c>
      <c r="AO164">
        <f t="shared" si="11"/>
        <v>23.699249999999999</v>
      </c>
      <c r="AP164">
        <v>1.4749000000000001</v>
      </c>
      <c r="AQ164">
        <v>-0.47669999999999996</v>
      </c>
      <c r="AR164">
        <v>6.9984999999999999</v>
      </c>
      <c r="AS164">
        <v>6.3583750000000006</v>
      </c>
    </row>
    <row r="165" spans="1:45" s="64" customFormat="1" x14ac:dyDescent="0.25">
      <c r="A165" s="64" t="s">
        <v>624</v>
      </c>
      <c r="B165" s="64" t="s">
        <v>435</v>
      </c>
      <c r="C165" s="64" t="s">
        <v>434</v>
      </c>
      <c r="D165" s="64" t="s">
        <v>433</v>
      </c>
      <c r="E165" s="64" t="s">
        <v>433</v>
      </c>
      <c r="F165" s="64" t="s">
        <v>433</v>
      </c>
      <c r="G165" s="64" t="s">
        <v>433</v>
      </c>
      <c r="H165" s="64" t="s">
        <v>433</v>
      </c>
      <c r="I165" s="64" t="s">
        <v>433</v>
      </c>
      <c r="J165" s="64" t="s">
        <v>433</v>
      </c>
      <c r="K165" s="64" t="s">
        <v>433</v>
      </c>
      <c r="L165" s="64" t="s">
        <v>433</v>
      </c>
      <c r="M165" s="64" t="s">
        <v>433</v>
      </c>
      <c r="N165" s="64" t="s">
        <v>433</v>
      </c>
      <c r="O165" s="64" t="s">
        <v>433</v>
      </c>
      <c r="P165" s="64" t="s">
        <v>433</v>
      </c>
      <c r="Q165" s="64" t="s">
        <v>433</v>
      </c>
      <c r="R165" s="64" t="s">
        <v>433</v>
      </c>
      <c r="S165" s="64" t="s">
        <v>433</v>
      </c>
      <c r="T165" s="64" t="s">
        <v>433</v>
      </c>
      <c r="U165" s="64" t="s">
        <v>433</v>
      </c>
      <c r="V165" s="64" t="s">
        <v>433</v>
      </c>
      <c r="W165" s="64" t="s">
        <v>433</v>
      </c>
      <c r="X165" s="64" t="s">
        <v>433</v>
      </c>
      <c r="Y165" s="64" t="s">
        <v>433</v>
      </c>
      <c r="Z165" s="64" t="s">
        <v>433</v>
      </c>
      <c r="AA165" s="64">
        <v>8.4440000000000008</v>
      </c>
      <c r="AB165" s="64">
        <v>0.67100000000000004</v>
      </c>
      <c r="AC165" s="64">
        <v>11.83</v>
      </c>
      <c r="AD165" s="64">
        <v>5.3609999999999998</v>
      </c>
      <c r="AE165" s="64">
        <v>13.34</v>
      </c>
      <c r="AF165" s="64">
        <v>3.863</v>
      </c>
      <c r="AG165" s="64">
        <v>20.585000000000001</v>
      </c>
      <c r="AH165" s="64">
        <v>8.4380000000000006</v>
      </c>
      <c r="AI165" s="64">
        <v>6.4790000000000001</v>
      </c>
      <c r="AJ165" s="64">
        <v>13.968</v>
      </c>
      <c r="AK165" s="64">
        <v>3.66</v>
      </c>
      <c r="AL165" s="64" t="e">
        <f t="shared" si="8"/>
        <v>#DIV/0!</v>
      </c>
      <c r="AM165" s="64" t="e">
        <f t="shared" si="9"/>
        <v>#DIV/0!</v>
      </c>
      <c r="AN165" s="64">
        <f t="shared" si="10"/>
        <v>8.7853636363636358</v>
      </c>
      <c r="AO165">
        <f t="shared" si="11"/>
        <v>7.9291999999999998</v>
      </c>
    </row>
    <row r="166" spans="1:45" x14ac:dyDescent="0.25">
      <c r="A166" t="s">
        <v>623</v>
      </c>
      <c r="B166" t="s">
        <v>435</v>
      </c>
      <c r="C166" t="s">
        <v>434</v>
      </c>
      <c r="D166">
        <v>2.6840000000000002</v>
      </c>
      <c r="E166">
        <v>5.7</v>
      </c>
      <c r="F166">
        <v>2.9</v>
      </c>
      <c r="G166">
        <v>1.1000000000000001</v>
      </c>
      <c r="H166">
        <v>2</v>
      </c>
      <c r="I166">
        <v>-1.5</v>
      </c>
      <c r="J166">
        <v>5.6</v>
      </c>
      <c r="K166">
        <v>-0.8</v>
      </c>
      <c r="L166">
        <v>-1.4</v>
      </c>
      <c r="M166">
        <v>9.8000000000000007</v>
      </c>
      <c r="N166">
        <v>-10</v>
      </c>
      <c r="O166">
        <v>-28</v>
      </c>
      <c r="P166">
        <v>-7.2</v>
      </c>
      <c r="Q166">
        <v>9.6</v>
      </c>
      <c r="R166">
        <v>9.4</v>
      </c>
      <c r="S166">
        <v>8.9</v>
      </c>
      <c r="T166">
        <v>9.1</v>
      </c>
      <c r="U166">
        <v>-10.837999999999999</v>
      </c>
      <c r="V166">
        <v>9.0090000000000003</v>
      </c>
      <c r="W166">
        <v>13.500999999999999</v>
      </c>
      <c r="X166">
        <v>6.625</v>
      </c>
      <c r="Y166">
        <v>7.94</v>
      </c>
      <c r="Z166">
        <v>4.2309999999999999</v>
      </c>
      <c r="AA166">
        <v>5.74</v>
      </c>
      <c r="AB166">
        <v>5.673</v>
      </c>
      <c r="AC166">
        <v>5.7729999999999997</v>
      </c>
      <c r="AD166">
        <v>5.431</v>
      </c>
      <c r="AE166">
        <v>5.9050000000000002</v>
      </c>
      <c r="AF166">
        <v>7.5359999999999996</v>
      </c>
      <c r="AG166">
        <v>3.3540000000000001</v>
      </c>
      <c r="AH166">
        <v>3.7069999999999999</v>
      </c>
      <c r="AI166">
        <v>2.5449999999999999</v>
      </c>
      <c r="AJ166">
        <v>1.6240000000000001</v>
      </c>
      <c r="AK166">
        <v>1.393</v>
      </c>
      <c r="AL166">
        <f t="shared" si="8"/>
        <v>2.6084000000000005</v>
      </c>
      <c r="AM166">
        <f t="shared" si="9"/>
        <v>0.34719999999999962</v>
      </c>
      <c r="AN166">
        <f t="shared" si="10"/>
        <v>4.8197857142857137</v>
      </c>
      <c r="AO166">
        <f t="shared" si="11"/>
        <v>5.9147499999999997</v>
      </c>
    </row>
    <row r="167" spans="1:45" x14ac:dyDescent="0.25">
      <c r="A167" t="s">
        <v>622</v>
      </c>
      <c r="B167" t="s">
        <v>435</v>
      </c>
      <c r="C167" t="s">
        <v>434</v>
      </c>
      <c r="D167">
        <v>-5.4</v>
      </c>
      <c r="E167">
        <v>3</v>
      </c>
      <c r="F167">
        <v>6.4</v>
      </c>
      <c r="G167">
        <v>5.4</v>
      </c>
      <c r="H167">
        <v>5.6</v>
      </c>
      <c r="I167">
        <v>5.6</v>
      </c>
      <c r="J167">
        <v>-0.2</v>
      </c>
      <c r="K167">
        <v>-0.7</v>
      </c>
      <c r="L167">
        <v>-1.9</v>
      </c>
      <c r="M167">
        <v>4.8</v>
      </c>
      <c r="N167">
        <v>1.252</v>
      </c>
      <c r="O167">
        <v>-1.2</v>
      </c>
      <c r="P167">
        <v>1.6</v>
      </c>
      <c r="Q167">
        <v>-2.1019999999999999</v>
      </c>
      <c r="R167">
        <v>-0.9</v>
      </c>
      <c r="S167">
        <v>3.8479999999999999</v>
      </c>
      <c r="T167">
        <v>3.8</v>
      </c>
      <c r="U167">
        <v>1.1000000000000001</v>
      </c>
      <c r="V167">
        <v>5.0979999999999999</v>
      </c>
      <c r="W167">
        <v>3.2</v>
      </c>
      <c r="X167">
        <v>3.8</v>
      </c>
      <c r="Y167">
        <v>3</v>
      </c>
      <c r="Z167">
        <v>5.6</v>
      </c>
      <c r="AA167">
        <v>7.2</v>
      </c>
      <c r="AB167">
        <v>4.3</v>
      </c>
      <c r="AC167">
        <v>5.9</v>
      </c>
      <c r="AD167">
        <v>1.6839999999999999</v>
      </c>
      <c r="AE167">
        <v>3.3730000000000002</v>
      </c>
      <c r="AF167">
        <v>2.36</v>
      </c>
      <c r="AG167">
        <v>1.6319999999999999</v>
      </c>
      <c r="AH167">
        <v>3.6160000000000001</v>
      </c>
      <c r="AI167">
        <v>2.8279999999999998</v>
      </c>
      <c r="AJ167">
        <v>3.302</v>
      </c>
      <c r="AK167">
        <v>2.762</v>
      </c>
      <c r="AL167">
        <f t="shared" si="8"/>
        <v>2.2600000000000007</v>
      </c>
      <c r="AM167">
        <f t="shared" si="9"/>
        <v>1.5695999999999999</v>
      </c>
      <c r="AN167">
        <f t="shared" si="10"/>
        <v>3.6683571428571429</v>
      </c>
      <c r="AO167">
        <f t="shared" si="11"/>
        <v>4.3571249999999999</v>
      </c>
    </row>
    <row r="168" spans="1:45" x14ac:dyDescent="0.25">
      <c r="A168" t="s">
        <v>621</v>
      </c>
      <c r="B168" t="s">
        <v>435</v>
      </c>
      <c r="C168" t="s">
        <v>434</v>
      </c>
      <c r="D168">
        <v>2.4060000000000001</v>
      </c>
      <c r="E168">
        <v>-4.4000000000000004</v>
      </c>
      <c r="F168">
        <v>0</v>
      </c>
      <c r="G168">
        <v>4.2</v>
      </c>
      <c r="H168">
        <v>6</v>
      </c>
      <c r="I168">
        <v>3.5</v>
      </c>
      <c r="J168">
        <v>2.9</v>
      </c>
      <c r="K168">
        <v>4.0830000000000002</v>
      </c>
      <c r="L168">
        <v>6.1289999999999996</v>
      </c>
      <c r="M168">
        <v>4.2000000000000003E-2</v>
      </c>
      <c r="N168">
        <v>-3.45</v>
      </c>
      <c r="O168">
        <v>0.99099999999999999</v>
      </c>
      <c r="P168">
        <v>-5.8380000000000001</v>
      </c>
      <c r="Q168">
        <v>-23.983000000000001</v>
      </c>
      <c r="R168">
        <v>1.339</v>
      </c>
      <c r="S168">
        <v>15</v>
      </c>
      <c r="T168">
        <v>20</v>
      </c>
      <c r="U168">
        <v>5.5</v>
      </c>
      <c r="V168" t="s">
        <v>566</v>
      </c>
      <c r="W168">
        <v>3.24</v>
      </c>
      <c r="X168">
        <v>3.012</v>
      </c>
      <c r="Y168">
        <v>3.1419999999999999</v>
      </c>
      <c r="Z168">
        <v>14.532</v>
      </c>
      <c r="AA168">
        <v>5.2480000000000002</v>
      </c>
      <c r="AB168">
        <v>10.879</v>
      </c>
      <c r="AC168">
        <v>18.262</v>
      </c>
      <c r="AD168">
        <v>20.734999999999999</v>
      </c>
      <c r="AE168">
        <v>22.593</v>
      </c>
      <c r="AF168">
        <v>13.817</v>
      </c>
      <c r="AG168">
        <v>2.4129999999999998</v>
      </c>
      <c r="AH168">
        <v>3.4079999999999999</v>
      </c>
      <c r="AI168">
        <v>3.919</v>
      </c>
      <c r="AJ168">
        <v>5.1550000000000002</v>
      </c>
      <c r="AK168">
        <v>6.8</v>
      </c>
      <c r="AL168">
        <f t="shared" si="8"/>
        <v>2.4859999999999998</v>
      </c>
      <c r="AM168">
        <f t="shared" si="9"/>
        <v>1.4221111111111109</v>
      </c>
      <c r="AN168">
        <f t="shared" si="10"/>
        <v>9.5653571428571418</v>
      </c>
      <c r="AO168">
        <f t="shared" si="11"/>
        <v>12.300375000000001</v>
      </c>
    </row>
    <row r="169" spans="1:45" x14ac:dyDescent="0.25">
      <c r="A169" t="s">
        <v>620</v>
      </c>
      <c r="B169" t="s">
        <v>435</v>
      </c>
      <c r="C169" t="s">
        <v>434</v>
      </c>
      <c r="D169">
        <v>7.6189999999999998</v>
      </c>
      <c r="E169">
        <v>3.585</v>
      </c>
      <c r="F169">
        <v>-0.95799999999999996</v>
      </c>
      <c r="G169">
        <v>5.7910000000000004</v>
      </c>
      <c r="H169">
        <v>9.8420000000000005</v>
      </c>
      <c r="I169">
        <v>7.9340000000000002</v>
      </c>
      <c r="J169">
        <v>8.9030000000000005</v>
      </c>
      <c r="K169">
        <v>8.9789999999999992</v>
      </c>
      <c r="L169">
        <v>5.6669999999999998</v>
      </c>
      <c r="M169">
        <v>6.8289999999999997</v>
      </c>
      <c r="N169">
        <v>2.2770000000000001</v>
      </c>
      <c r="O169">
        <v>2.7280000000000002</v>
      </c>
      <c r="P169">
        <v>0.84799999999999998</v>
      </c>
      <c r="Q169">
        <v>5.0810000000000004</v>
      </c>
      <c r="R169">
        <v>6.1719999999999997</v>
      </c>
      <c r="S169">
        <v>-4.9509999999999996</v>
      </c>
      <c r="T169">
        <v>6.0720000000000001</v>
      </c>
      <c r="U169">
        <v>5.5579999999999998</v>
      </c>
      <c r="V169">
        <v>4.9279999999999999</v>
      </c>
      <c r="W169">
        <v>4.9329999999999998</v>
      </c>
      <c r="X169">
        <v>3.27</v>
      </c>
      <c r="Y169">
        <v>-4.4039999999999999</v>
      </c>
      <c r="Z169">
        <v>2.5339999999999998</v>
      </c>
      <c r="AA169">
        <v>5.7060000000000004</v>
      </c>
      <c r="AB169">
        <v>3.2360000000000002</v>
      </c>
      <c r="AC169">
        <v>7.2140000000000004</v>
      </c>
      <c r="AD169">
        <v>12.715</v>
      </c>
      <c r="AE169">
        <v>7.07</v>
      </c>
      <c r="AF169">
        <v>1.542</v>
      </c>
      <c r="AG169">
        <v>-10.666</v>
      </c>
      <c r="AH169">
        <v>-8.5280000000000005</v>
      </c>
      <c r="AI169">
        <v>-1.867</v>
      </c>
      <c r="AJ169">
        <v>3.609</v>
      </c>
      <c r="AK169">
        <v>1.8169999999999999</v>
      </c>
      <c r="AL169">
        <f t="shared" si="8"/>
        <v>6.4190999999999985</v>
      </c>
      <c r="AM169">
        <f t="shared" si="9"/>
        <v>3.3646000000000003</v>
      </c>
      <c r="AN169">
        <f t="shared" si="10"/>
        <v>1.6605714285714284</v>
      </c>
      <c r="AO169">
        <f t="shared" si="11"/>
        <v>4.6676250000000001</v>
      </c>
    </row>
    <row r="170" spans="1:45" x14ac:dyDescent="0.25">
      <c r="A170" t="s">
        <v>619</v>
      </c>
      <c r="B170" t="s">
        <v>435</v>
      </c>
      <c r="C170" t="s">
        <v>434</v>
      </c>
      <c r="D170">
        <v>0.7</v>
      </c>
      <c r="E170">
        <v>-5.7439999999999998</v>
      </c>
      <c r="F170">
        <v>-3.149</v>
      </c>
      <c r="G170">
        <v>3.7330000000000001</v>
      </c>
      <c r="H170">
        <v>2</v>
      </c>
      <c r="I170">
        <v>-6.9509999999999996</v>
      </c>
      <c r="J170">
        <v>7.1459999999999999</v>
      </c>
      <c r="K170">
        <v>2.5289999999999999</v>
      </c>
      <c r="L170">
        <v>-1.9570000000000001</v>
      </c>
      <c r="M170">
        <v>-7.0069999999999997</v>
      </c>
      <c r="N170">
        <v>-1.3380000000000001</v>
      </c>
      <c r="O170">
        <v>10.497999999999999</v>
      </c>
      <c r="P170">
        <v>10.298999999999999</v>
      </c>
      <c r="Q170">
        <v>6.2510000000000003</v>
      </c>
      <c r="R170">
        <v>5.8360000000000003</v>
      </c>
      <c r="S170">
        <v>-2.8450000000000002</v>
      </c>
      <c r="T170">
        <v>5.5270000000000001</v>
      </c>
      <c r="U170">
        <v>8.1110000000000007</v>
      </c>
      <c r="V170">
        <v>3.85</v>
      </c>
      <c r="W170">
        <v>-3.3849999999999998</v>
      </c>
      <c r="X170">
        <v>-0.78900000000000003</v>
      </c>
      <c r="Y170">
        <v>-4.4089999999999998</v>
      </c>
      <c r="Z170">
        <v>-10.895</v>
      </c>
      <c r="AA170">
        <v>8.9550000000000001</v>
      </c>
      <c r="AB170">
        <v>8.9109999999999996</v>
      </c>
      <c r="AC170">
        <v>9.2260000000000009</v>
      </c>
      <c r="AD170">
        <v>8.375</v>
      </c>
      <c r="AE170">
        <v>7.9660000000000002</v>
      </c>
      <c r="AF170">
        <v>3.0750000000000002</v>
      </c>
      <c r="AG170">
        <v>0.05</v>
      </c>
      <c r="AH170">
        <v>9.452</v>
      </c>
      <c r="AI170">
        <v>8.3859999999999992</v>
      </c>
      <c r="AJ170">
        <v>0.80200000000000005</v>
      </c>
      <c r="AK170">
        <v>2.8849999999999998</v>
      </c>
      <c r="AL170">
        <f t="shared" si="8"/>
        <v>-0.86999999999999977</v>
      </c>
      <c r="AM170">
        <f t="shared" si="9"/>
        <v>4.2804000000000002</v>
      </c>
      <c r="AN170">
        <f t="shared" si="10"/>
        <v>3.7135714285714281</v>
      </c>
      <c r="AO170">
        <f t="shared" si="11"/>
        <v>3.4175000000000004</v>
      </c>
    </row>
    <row r="171" spans="1:45" x14ac:dyDescent="0.25">
      <c r="A171" t="s">
        <v>618</v>
      </c>
      <c r="B171" t="s">
        <v>435</v>
      </c>
      <c r="C171" t="s">
        <v>434</v>
      </c>
      <c r="D171" t="s">
        <v>433</v>
      </c>
      <c r="E171" t="s">
        <v>433</v>
      </c>
      <c r="F171" t="s">
        <v>433</v>
      </c>
      <c r="G171" t="s">
        <v>433</v>
      </c>
      <c r="H171" t="s">
        <v>433</v>
      </c>
      <c r="I171" t="s">
        <v>433</v>
      </c>
      <c r="J171" t="s">
        <v>433</v>
      </c>
      <c r="K171" t="s">
        <v>433</v>
      </c>
      <c r="L171" t="s">
        <v>433</v>
      </c>
      <c r="M171" t="s">
        <v>433</v>
      </c>
      <c r="N171" t="s">
        <v>433</v>
      </c>
      <c r="O171" t="s">
        <v>433</v>
      </c>
      <c r="P171" t="s">
        <v>433</v>
      </c>
      <c r="Q171">
        <v>-14.054</v>
      </c>
      <c r="R171">
        <v>5.4</v>
      </c>
      <c r="S171">
        <v>8.0329999999999995</v>
      </c>
      <c r="T171">
        <v>5.1689999999999996</v>
      </c>
      <c r="U171">
        <v>3.387</v>
      </c>
      <c r="V171">
        <v>6.2709999999999999</v>
      </c>
      <c r="W171">
        <v>3.17</v>
      </c>
      <c r="X171">
        <v>5.8529999999999998</v>
      </c>
      <c r="Y171">
        <v>9.468</v>
      </c>
      <c r="Z171">
        <v>14.807</v>
      </c>
      <c r="AA171">
        <v>14.052</v>
      </c>
      <c r="AB171">
        <v>10.473000000000001</v>
      </c>
      <c r="AC171">
        <v>14.113</v>
      </c>
      <c r="AD171">
        <v>13.198</v>
      </c>
      <c r="AE171">
        <v>13.749000000000001</v>
      </c>
      <c r="AF171">
        <v>6.9480000000000004</v>
      </c>
      <c r="AG171">
        <v>-14.15</v>
      </c>
      <c r="AH171">
        <v>2.2000000000000002</v>
      </c>
      <c r="AI171">
        <v>4.7</v>
      </c>
      <c r="AJ171">
        <v>7.1340000000000003</v>
      </c>
      <c r="AK171">
        <v>3.5329999999999999</v>
      </c>
      <c r="AL171" t="e">
        <f t="shared" si="8"/>
        <v>#DIV/0!</v>
      </c>
      <c r="AM171">
        <f t="shared" si="9"/>
        <v>2.4822857142857138</v>
      </c>
      <c r="AN171">
        <f t="shared" si="10"/>
        <v>7.577</v>
      </c>
      <c r="AO171">
        <f t="shared" si="11"/>
        <v>11.964124999999999</v>
      </c>
    </row>
    <row r="172" spans="1:45" x14ac:dyDescent="0.25">
      <c r="A172" t="s">
        <v>617</v>
      </c>
      <c r="B172" t="s">
        <v>435</v>
      </c>
      <c r="C172" t="s">
        <v>434</v>
      </c>
      <c r="D172">
        <v>2.8940000000000001</v>
      </c>
      <c r="E172">
        <v>4.1269999999999998</v>
      </c>
      <c r="F172">
        <v>6.3E-2</v>
      </c>
      <c r="G172">
        <v>-0.47399999999999998</v>
      </c>
      <c r="H172">
        <v>6.3460000000000001</v>
      </c>
      <c r="I172">
        <v>5.4560000000000004</v>
      </c>
      <c r="J172">
        <v>2.448</v>
      </c>
      <c r="K172">
        <v>4.8929999999999998</v>
      </c>
      <c r="L172">
        <v>4.2530000000000001</v>
      </c>
      <c r="M172">
        <v>4.569</v>
      </c>
      <c r="N172">
        <v>1.5029999999999999</v>
      </c>
      <c r="O172">
        <v>-1.113</v>
      </c>
      <c r="P172">
        <v>2.6520000000000001</v>
      </c>
      <c r="Q172">
        <v>3.9489999999999998</v>
      </c>
      <c r="R172">
        <v>4.8879999999999999</v>
      </c>
      <c r="S172">
        <v>2.9550000000000001</v>
      </c>
      <c r="T172">
        <v>4.298</v>
      </c>
      <c r="U172">
        <v>4.1639999999999997</v>
      </c>
      <c r="V172">
        <v>4.8659999999999997</v>
      </c>
      <c r="W172">
        <v>4.2439999999999998</v>
      </c>
      <c r="X172">
        <v>3.0859999999999999</v>
      </c>
      <c r="Y172">
        <v>2.5760000000000001</v>
      </c>
      <c r="Z172">
        <v>3.996</v>
      </c>
      <c r="AA172">
        <v>3.0209999999999999</v>
      </c>
      <c r="AB172">
        <v>4.0359999999999996</v>
      </c>
      <c r="AC172">
        <v>3.2130000000000001</v>
      </c>
      <c r="AD172">
        <v>2.6539999999999999</v>
      </c>
      <c r="AE172">
        <v>4.5199999999999996</v>
      </c>
      <c r="AF172">
        <v>2.6749999999999998</v>
      </c>
      <c r="AG172">
        <v>1.5649999999999999</v>
      </c>
      <c r="AH172">
        <v>2.2589999999999999</v>
      </c>
      <c r="AI172">
        <v>2.7210000000000001</v>
      </c>
      <c r="AJ172">
        <v>3.6</v>
      </c>
      <c r="AK172">
        <v>2.0569999999999999</v>
      </c>
      <c r="AL172">
        <f t="shared" si="8"/>
        <v>3.4575000000000005</v>
      </c>
      <c r="AM172">
        <f t="shared" si="9"/>
        <v>3.2405999999999997</v>
      </c>
      <c r="AN172">
        <f t="shared" si="10"/>
        <v>2.9985000000000004</v>
      </c>
      <c r="AO172">
        <f t="shared" si="11"/>
        <v>3.3877499999999996</v>
      </c>
    </row>
    <row r="173" spans="1:45" x14ac:dyDescent="0.25">
      <c r="A173" t="s">
        <v>616</v>
      </c>
      <c r="B173" t="s">
        <v>435</v>
      </c>
      <c r="C173" t="s">
        <v>434</v>
      </c>
      <c r="D173">
        <v>2.3140000000000001</v>
      </c>
      <c r="E173">
        <v>-9.9000000000000005E-2</v>
      </c>
      <c r="F173">
        <v>1.9079999999999999</v>
      </c>
      <c r="G173">
        <v>2.8039999999999998</v>
      </c>
      <c r="H173">
        <v>0.33200000000000002</v>
      </c>
      <c r="I173">
        <v>2.2429999999999999</v>
      </c>
      <c r="J173">
        <v>2.3410000000000002</v>
      </c>
      <c r="K173">
        <v>1.681</v>
      </c>
      <c r="L173">
        <v>0.96099999999999997</v>
      </c>
      <c r="M173">
        <v>3.887</v>
      </c>
      <c r="N173">
        <v>4.3460000000000001</v>
      </c>
      <c r="O173">
        <v>3.4420000000000002</v>
      </c>
      <c r="P173">
        <v>2.0939999999999999</v>
      </c>
      <c r="Q173">
        <v>0.52700000000000002</v>
      </c>
      <c r="R173">
        <v>2.4020000000000001</v>
      </c>
      <c r="S173">
        <v>2.6680000000000001</v>
      </c>
      <c r="T173">
        <v>2.3980000000000001</v>
      </c>
      <c r="U173">
        <v>2.2050000000000001</v>
      </c>
      <c r="V173">
        <v>3.56</v>
      </c>
      <c r="W173">
        <v>3.59</v>
      </c>
      <c r="X173">
        <v>3.3679999999999999</v>
      </c>
      <c r="Y173">
        <v>1.351</v>
      </c>
      <c r="Z173">
        <v>1.6559999999999999</v>
      </c>
      <c r="AA173">
        <v>0.75600000000000001</v>
      </c>
      <c r="AB173">
        <v>2.706</v>
      </c>
      <c r="AC173">
        <v>2.141</v>
      </c>
      <c r="AD173">
        <v>3.351</v>
      </c>
      <c r="AE173">
        <v>3.6219999999999999</v>
      </c>
      <c r="AF173">
        <v>1.5469999999999999</v>
      </c>
      <c r="AG173">
        <v>-3.7989999999999999</v>
      </c>
      <c r="AH173">
        <v>1.88</v>
      </c>
      <c r="AI173">
        <v>3.0710000000000002</v>
      </c>
      <c r="AJ173">
        <v>0.88400000000000001</v>
      </c>
      <c r="AK173">
        <v>0.22800000000000001</v>
      </c>
      <c r="AL173">
        <f t="shared" si="8"/>
        <v>1.8371999999999999</v>
      </c>
      <c r="AM173">
        <f t="shared" si="9"/>
        <v>2.7231999999999998</v>
      </c>
      <c r="AN173">
        <f t="shared" si="10"/>
        <v>1.6258571428571431</v>
      </c>
      <c r="AO173">
        <f t="shared" si="11"/>
        <v>2.3688750000000001</v>
      </c>
    </row>
    <row r="174" spans="1:45" x14ac:dyDescent="0.25">
      <c r="A174" t="s">
        <v>615</v>
      </c>
      <c r="B174" t="s">
        <v>435</v>
      </c>
      <c r="C174" t="s">
        <v>434</v>
      </c>
      <c r="D174" t="s">
        <v>433</v>
      </c>
      <c r="E174" t="s">
        <v>433</v>
      </c>
      <c r="F174" t="s">
        <v>433</v>
      </c>
      <c r="G174" t="s">
        <v>433</v>
      </c>
      <c r="H174" t="s">
        <v>433</v>
      </c>
      <c r="I174" t="s">
        <v>433</v>
      </c>
      <c r="J174" t="s">
        <v>433</v>
      </c>
      <c r="K174" t="s">
        <v>433</v>
      </c>
      <c r="L174" t="s">
        <v>433</v>
      </c>
      <c r="M174" t="s">
        <v>433</v>
      </c>
      <c r="N174" t="s">
        <v>433</v>
      </c>
      <c r="O174" t="s">
        <v>433</v>
      </c>
      <c r="P174" t="s">
        <v>433</v>
      </c>
      <c r="Q174">
        <v>-23.097999999999999</v>
      </c>
      <c r="R174">
        <v>-19.672999999999998</v>
      </c>
      <c r="S174">
        <v>-13.026999999999999</v>
      </c>
      <c r="T174">
        <v>2.5310000000000001</v>
      </c>
      <c r="U174">
        <v>8.8840000000000003</v>
      </c>
      <c r="V174">
        <v>6.0069999999999997</v>
      </c>
      <c r="W174">
        <v>11.396000000000001</v>
      </c>
      <c r="X174">
        <v>6.2270000000000003</v>
      </c>
      <c r="Y174">
        <v>6.4859999999999998</v>
      </c>
      <c r="Z174">
        <v>8.1370000000000005</v>
      </c>
      <c r="AA174">
        <v>10.478</v>
      </c>
      <c r="AB174">
        <v>10.199999999999999</v>
      </c>
      <c r="AC174">
        <v>26.4</v>
      </c>
      <c r="AD174">
        <v>34.5</v>
      </c>
      <c r="AE174">
        <v>25</v>
      </c>
      <c r="AF174">
        <v>10.8</v>
      </c>
      <c r="AG174">
        <v>9.3000000000000007</v>
      </c>
      <c r="AH174">
        <v>4.9589999999999996</v>
      </c>
      <c r="AI174">
        <v>9.4E-2</v>
      </c>
      <c r="AJ174">
        <v>2.1629999999999998</v>
      </c>
      <c r="AK174">
        <v>5.8029999999999999</v>
      </c>
      <c r="AL174" t="e">
        <f t="shared" si="8"/>
        <v>#DIV/0!</v>
      </c>
      <c r="AM174">
        <f t="shared" si="9"/>
        <v>-3.854285714285715</v>
      </c>
      <c r="AN174">
        <f t="shared" si="10"/>
        <v>11.467642857142859</v>
      </c>
      <c r="AO174">
        <f t="shared" si="11"/>
        <v>15.9285</v>
      </c>
    </row>
    <row r="175" spans="1:45" x14ac:dyDescent="0.25">
      <c r="A175" t="s">
        <v>614</v>
      </c>
      <c r="B175" t="s">
        <v>435</v>
      </c>
      <c r="C175" t="s">
        <v>434</v>
      </c>
      <c r="D175">
        <v>7.4939999999999998</v>
      </c>
      <c r="E175">
        <v>2.7770000000000001</v>
      </c>
      <c r="F175">
        <v>6.4059999999999997</v>
      </c>
      <c r="G175">
        <v>6.9939999999999998</v>
      </c>
      <c r="H175">
        <v>4.1859999999999999</v>
      </c>
      <c r="I175">
        <v>-0.93</v>
      </c>
      <c r="J175">
        <v>0.48399999999999999</v>
      </c>
      <c r="K175">
        <v>-1.222</v>
      </c>
      <c r="L175">
        <v>5.952</v>
      </c>
      <c r="M175">
        <v>4.4089999999999998</v>
      </c>
      <c r="N175">
        <v>7.2750000000000004</v>
      </c>
      <c r="O175">
        <v>2.286</v>
      </c>
      <c r="P175">
        <v>7.1230000000000002</v>
      </c>
      <c r="Q175">
        <v>7.6040000000000001</v>
      </c>
      <c r="R175">
        <v>3.2120000000000002</v>
      </c>
      <c r="S175">
        <v>1.923</v>
      </c>
      <c r="T175">
        <v>3.25</v>
      </c>
      <c r="U175">
        <v>2.3479999999999999</v>
      </c>
      <c r="V175">
        <v>4.8490000000000002</v>
      </c>
      <c r="W175">
        <v>5.9720000000000004</v>
      </c>
      <c r="X175">
        <v>7.0179999999999998</v>
      </c>
      <c r="Y175">
        <v>2.4910000000000001</v>
      </c>
      <c r="Z175">
        <v>3.3490000000000002</v>
      </c>
      <c r="AA175">
        <v>6.2960000000000003</v>
      </c>
      <c r="AB175">
        <v>6.9809999999999999</v>
      </c>
      <c r="AC175">
        <v>6.7690000000000001</v>
      </c>
      <c r="AD175">
        <v>6.4690000000000003</v>
      </c>
      <c r="AE175">
        <v>8.2919999999999998</v>
      </c>
      <c r="AF175">
        <v>6.2370000000000001</v>
      </c>
      <c r="AG175">
        <v>2.5449999999999999</v>
      </c>
      <c r="AH175">
        <v>4.3369999999999997</v>
      </c>
      <c r="AI175">
        <v>2.1</v>
      </c>
      <c r="AJ175">
        <v>3.363</v>
      </c>
      <c r="AK175">
        <v>5.3230000000000004</v>
      </c>
      <c r="AL175">
        <f t="shared" si="8"/>
        <v>3.6549999999999998</v>
      </c>
      <c r="AM175">
        <f t="shared" si="9"/>
        <v>4.5842000000000009</v>
      </c>
      <c r="AN175">
        <f t="shared" si="10"/>
        <v>5.1121428571428584</v>
      </c>
      <c r="AO175">
        <f t="shared" si="11"/>
        <v>5.9581249999999999</v>
      </c>
    </row>
    <row r="176" spans="1:45" x14ac:dyDescent="0.25">
      <c r="A176" t="s">
        <v>613</v>
      </c>
      <c r="B176" t="s">
        <v>435</v>
      </c>
      <c r="C176" t="s">
        <v>434</v>
      </c>
      <c r="D176">
        <v>3.05</v>
      </c>
      <c r="E176">
        <v>3.0760000000000001</v>
      </c>
      <c r="F176">
        <v>3.206</v>
      </c>
      <c r="G176">
        <v>4.6100000000000003</v>
      </c>
      <c r="H176">
        <v>4.1769999999999996</v>
      </c>
      <c r="I176">
        <v>3.7440000000000002</v>
      </c>
      <c r="J176">
        <v>3.9849999999999999</v>
      </c>
      <c r="K176">
        <v>2.931</v>
      </c>
      <c r="L176">
        <v>2.3879999999999999</v>
      </c>
      <c r="M176">
        <v>4.298</v>
      </c>
      <c r="N176">
        <v>4.6029999999999998</v>
      </c>
      <c r="O176">
        <v>4.2030000000000003</v>
      </c>
      <c r="P176">
        <v>4.8010000000000002</v>
      </c>
      <c r="Q176">
        <v>4.3239999999999998</v>
      </c>
      <c r="R176">
        <v>4.5129999999999999</v>
      </c>
      <c r="S176">
        <v>4.7699999999999996</v>
      </c>
      <c r="T176">
        <v>5.0129999999999999</v>
      </c>
      <c r="U176">
        <v>5.3040000000000003</v>
      </c>
      <c r="V176">
        <v>5.0439999999999996</v>
      </c>
      <c r="W176">
        <v>5.4210000000000003</v>
      </c>
      <c r="X176">
        <v>5.6</v>
      </c>
      <c r="Y176">
        <v>4.8339999999999996</v>
      </c>
      <c r="Z176">
        <v>4.8449999999999998</v>
      </c>
      <c r="AA176">
        <v>5.7759999999999998</v>
      </c>
      <c r="AB176">
        <v>6.1079999999999997</v>
      </c>
      <c r="AC176">
        <v>6.3019999999999996</v>
      </c>
      <c r="AD176">
        <v>6.851</v>
      </c>
      <c r="AE176">
        <v>6.5179999999999998</v>
      </c>
      <c r="AF176">
        <v>5.5149999999999997</v>
      </c>
      <c r="AG176">
        <v>5.3150000000000004</v>
      </c>
      <c r="AH176">
        <v>6.03</v>
      </c>
      <c r="AI176">
        <v>6.4939999999999998</v>
      </c>
      <c r="AJ176">
        <v>6.2590000000000003</v>
      </c>
      <c r="AK176">
        <v>6.0659999999999998</v>
      </c>
      <c r="AL176">
        <f t="shared" si="8"/>
        <v>3.5465000000000004</v>
      </c>
      <c r="AM176">
        <f t="shared" si="9"/>
        <v>4.7995999999999999</v>
      </c>
      <c r="AN176">
        <f t="shared" si="10"/>
        <v>5.8937857142857144</v>
      </c>
      <c r="AO176">
        <f t="shared" si="11"/>
        <v>5.8542500000000004</v>
      </c>
    </row>
    <row r="177" spans="1:41" x14ac:dyDescent="0.25">
      <c r="A177" t="s">
        <v>612</v>
      </c>
      <c r="B177" t="s">
        <v>435</v>
      </c>
      <c r="C177" t="s">
        <v>434</v>
      </c>
      <c r="D177">
        <v>4.3710000000000004</v>
      </c>
      <c r="E177">
        <v>-1.9</v>
      </c>
      <c r="F177">
        <v>-4.9000000000000004</v>
      </c>
      <c r="G177">
        <v>0.5</v>
      </c>
      <c r="H177">
        <v>3.6</v>
      </c>
      <c r="I177">
        <v>1.1000000000000001</v>
      </c>
      <c r="J177">
        <v>5.0999999999999996</v>
      </c>
      <c r="K177">
        <v>2.6</v>
      </c>
      <c r="L177">
        <v>3.5</v>
      </c>
      <c r="M177">
        <v>3.6</v>
      </c>
      <c r="N177">
        <v>-3.3</v>
      </c>
      <c r="O177">
        <v>-3.9</v>
      </c>
      <c r="P177">
        <v>-5.7</v>
      </c>
      <c r="Q177">
        <v>0.8</v>
      </c>
      <c r="R177">
        <v>2</v>
      </c>
      <c r="S177">
        <v>2.0230000000000001</v>
      </c>
      <c r="T177">
        <v>3.9660000000000002</v>
      </c>
      <c r="U177">
        <v>4.74</v>
      </c>
      <c r="V177">
        <v>3.74</v>
      </c>
      <c r="W177">
        <v>0.32600000000000001</v>
      </c>
      <c r="X177">
        <v>2.3050000000000002</v>
      </c>
      <c r="Y177">
        <v>-2.5499999999999998</v>
      </c>
      <c r="Z177">
        <v>0.67300000000000004</v>
      </c>
      <c r="AA177">
        <v>1.9730000000000001</v>
      </c>
      <c r="AB177">
        <v>1.4330000000000001</v>
      </c>
      <c r="AC177">
        <v>3.9969999999999999</v>
      </c>
      <c r="AD177">
        <v>5.7069999999999999</v>
      </c>
      <c r="AE177">
        <v>1.671</v>
      </c>
      <c r="AF177">
        <v>0.34300000000000003</v>
      </c>
      <c r="AG177">
        <v>-4.149</v>
      </c>
      <c r="AH177">
        <v>0.255</v>
      </c>
      <c r="AI177">
        <v>0.76300000000000001</v>
      </c>
      <c r="AJ177">
        <v>0</v>
      </c>
      <c r="AK177">
        <v>0</v>
      </c>
      <c r="AL177">
        <f t="shared" si="8"/>
        <v>1.7571000000000001</v>
      </c>
      <c r="AM177">
        <f t="shared" si="9"/>
        <v>0.46950000000000019</v>
      </c>
      <c r="AN177">
        <f t="shared" si="10"/>
        <v>0.88721428571428562</v>
      </c>
      <c r="AO177">
        <f t="shared" si="11"/>
        <v>1.901125</v>
      </c>
    </row>
    <row r="178" spans="1:41" x14ac:dyDescent="0.25">
      <c r="A178" t="s">
        <v>611</v>
      </c>
      <c r="B178" t="s">
        <v>435</v>
      </c>
      <c r="C178" t="s">
        <v>434</v>
      </c>
      <c r="D178" t="s">
        <v>433</v>
      </c>
      <c r="E178" t="s">
        <v>433</v>
      </c>
      <c r="F178" t="s">
        <v>433</v>
      </c>
      <c r="G178" t="s">
        <v>433</v>
      </c>
      <c r="H178" t="s">
        <v>433</v>
      </c>
      <c r="I178" t="s">
        <v>433</v>
      </c>
      <c r="J178" t="s">
        <v>433</v>
      </c>
      <c r="K178" t="s">
        <v>433</v>
      </c>
      <c r="L178" t="s">
        <v>433</v>
      </c>
      <c r="M178" t="s">
        <v>433</v>
      </c>
      <c r="N178" t="s">
        <v>433</v>
      </c>
      <c r="O178" t="s">
        <v>433</v>
      </c>
      <c r="P178" t="s">
        <v>433</v>
      </c>
      <c r="Q178">
        <v>-7.6</v>
      </c>
      <c r="R178">
        <v>-11.7</v>
      </c>
      <c r="S178">
        <v>-11.084</v>
      </c>
      <c r="T178">
        <v>2.6709999999999998</v>
      </c>
      <c r="U178">
        <v>11.375999999999999</v>
      </c>
      <c r="V178">
        <v>8.5399999999999991</v>
      </c>
      <c r="W178">
        <v>3.2759999999999998</v>
      </c>
      <c r="X178">
        <v>5.726</v>
      </c>
      <c r="Y178">
        <v>4.7149999999999999</v>
      </c>
      <c r="Z178">
        <v>5.0439999999999996</v>
      </c>
      <c r="AA178">
        <v>6.9740000000000002</v>
      </c>
      <c r="AB178">
        <v>11.438000000000001</v>
      </c>
      <c r="AC178">
        <v>9.4060000000000006</v>
      </c>
      <c r="AD178">
        <v>9.984</v>
      </c>
      <c r="AE178">
        <v>8.6880000000000006</v>
      </c>
      <c r="AF178">
        <v>10.292999999999999</v>
      </c>
      <c r="AG178">
        <v>0.14299999999999999</v>
      </c>
      <c r="AH178">
        <v>7.7409999999999997</v>
      </c>
      <c r="AI178">
        <v>5.5439999999999996</v>
      </c>
      <c r="AJ178">
        <v>1.7310000000000001</v>
      </c>
      <c r="AK178">
        <v>1.024</v>
      </c>
      <c r="AL178" t="e">
        <f t="shared" si="8"/>
        <v>#DIV/0!</v>
      </c>
      <c r="AM178">
        <f t="shared" si="9"/>
        <v>-0.64585714285714246</v>
      </c>
      <c r="AN178">
        <f t="shared" si="10"/>
        <v>6.3179285714285713</v>
      </c>
      <c r="AO178">
        <f t="shared" si="11"/>
        <v>7.7468750000000002</v>
      </c>
    </row>
    <row r="179" spans="1:41" x14ac:dyDescent="0.25">
      <c r="A179" t="s">
        <v>610</v>
      </c>
      <c r="B179" t="s">
        <v>435</v>
      </c>
      <c r="C179" t="s">
        <v>434</v>
      </c>
      <c r="D179">
        <v>4.444</v>
      </c>
      <c r="E179">
        <v>-0.27900000000000003</v>
      </c>
      <c r="F179">
        <v>0.59499999999999997</v>
      </c>
      <c r="G179">
        <v>0.312</v>
      </c>
      <c r="H179">
        <v>2.4660000000000002</v>
      </c>
      <c r="I179">
        <v>1.6519999999999999</v>
      </c>
      <c r="J179">
        <v>1.823</v>
      </c>
      <c r="K179">
        <v>2.3069999999999999</v>
      </c>
      <c r="L179">
        <v>4.7229999999999999</v>
      </c>
      <c r="M179">
        <v>3.4689999999999999</v>
      </c>
      <c r="N179">
        <v>3.137</v>
      </c>
      <c r="O179">
        <v>1.833</v>
      </c>
      <c r="P179">
        <v>1.5309999999999999</v>
      </c>
      <c r="Q179">
        <v>-0.96199999999999997</v>
      </c>
      <c r="R179">
        <v>3.2269999999999999</v>
      </c>
      <c r="S179">
        <v>2.3849999999999998</v>
      </c>
      <c r="T179">
        <v>1.5509999999999999</v>
      </c>
      <c r="U179">
        <v>3.7429999999999999</v>
      </c>
      <c r="V179">
        <v>2.0059999999999998</v>
      </c>
      <c r="W179">
        <v>3.7160000000000002</v>
      </c>
      <c r="X179">
        <v>3.55</v>
      </c>
      <c r="Y179">
        <v>0.92400000000000004</v>
      </c>
      <c r="Z179">
        <v>1.5589999999999999</v>
      </c>
      <c r="AA179">
        <v>0.89</v>
      </c>
      <c r="AB179">
        <v>3.4340000000000002</v>
      </c>
      <c r="AC179">
        <v>1.8939999999999999</v>
      </c>
      <c r="AD179">
        <v>2.63</v>
      </c>
      <c r="AE179">
        <v>3</v>
      </c>
      <c r="AF179">
        <v>0.95299999999999996</v>
      </c>
      <c r="AG179">
        <v>-2.6190000000000002</v>
      </c>
      <c r="AH179">
        <v>2.5009999999999999</v>
      </c>
      <c r="AI179">
        <v>1.6379999999999999</v>
      </c>
      <c r="AJ179">
        <v>9.5000000000000001E-2</v>
      </c>
      <c r="AK179">
        <v>0.27500000000000002</v>
      </c>
      <c r="AL179">
        <f t="shared" si="8"/>
        <v>2.1512000000000002</v>
      </c>
      <c r="AM179">
        <f t="shared" si="9"/>
        <v>2.2167000000000003</v>
      </c>
      <c r="AN179">
        <f t="shared" si="10"/>
        <v>1.480285714285714</v>
      </c>
      <c r="AO179">
        <f t="shared" si="11"/>
        <v>2.235125</v>
      </c>
    </row>
    <row r="180" spans="1:41" x14ac:dyDescent="0.25">
      <c r="A180" t="s">
        <v>609</v>
      </c>
      <c r="B180" t="s">
        <v>435</v>
      </c>
      <c r="C180" t="s">
        <v>434</v>
      </c>
      <c r="D180">
        <v>5.0129999999999999</v>
      </c>
      <c r="E180">
        <v>0.214</v>
      </c>
      <c r="F180">
        <v>-7.5510000000000002</v>
      </c>
      <c r="G180">
        <v>6.0759999999999996</v>
      </c>
      <c r="H180">
        <v>11.332000000000001</v>
      </c>
      <c r="I180">
        <v>-1.419</v>
      </c>
      <c r="J180">
        <v>7.2750000000000004</v>
      </c>
      <c r="K180">
        <v>21.997</v>
      </c>
      <c r="L180">
        <v>10.861000000000001</v>
      </c>
      <c r="M180">
        <v>15.474</v>
      </c>
      <c r="N180">
        <v>11.209</v>
      </c>
      <c r="O180">
        <v>11.465</v>
      </c>
      <c r="P180">
        <v>12.04</v>
      </c>
      <c r="Q180">
        <v>6.27</v>
      </c>
      <c r="R180">
        <v>0.159</v>
      </c>
      <c r="S180">
        <v>0.65800000000000003</v>
      </c>
      <c r="T180">
        <v>1.4279999999999999</v>
      </c>
      <c r="U180">
        <v>3.5449999999999999</v>
      </c>
      <c r="V180">
        <v>3.7410000000000001</v>
      </c>
      <c r="W180">
        <v>8.7789999999999999</v>
      </c>
      <c r="X180">
        <v>13.02</v>
      </c>
      <c r="Y180">
        <v>5.016</v>
      </c>
      <c r="Z180">
        <v>5.1210000000000004</v>
      </c>
      <c r="AA180">
        <v>9.3260000000000005</v>
      </c>
      <c r="AB180">
        <v>4.6479999999999997</v>
      </c>
      <c r="AC180">
        <v>2.9710000000000001</v>
      </c>
      <c r="AD180">
        <v>4.6970000000000001</v>
      </c>
      <c r="AE180">
        <v>1.21</v>
      </c>
      <c r="AF180">
        <v>3.8490000000000002</v>
      </c>
      <c r="AG180">
        <v>0.29699999999999999</v>
      </c>
      <c r="AH180">
        <v>3.0840000000000001</v>
      </c>
      <c r="AI180">
        <v>2.0979999999999999</v>
      </c>
      <c r="AJ180">
        <v>3.262</v>
      </c>
      <c r="AK180">
        <v>1.526</v>
      </c>
      <c r="AL180">
        <f t="shared" si="8"/>
        <v>6.9272000000000009</v>
      </c>
      <c r="AM180">
        <f t="shared" si="9"/>
        <v>5.9293999999999993</v>
      </c>
      <c r="AN180">
        <f t="shared" si="10"/>
        <v>4.2946428571428577</v>
      </c>
      <c r="AO180">
        <f t="shared" si="11"/>
        <v>5.7511250000000009</v>
      </c>
    </row>
    <row r="181" spans="1:41" x14ac:dyDescent="0.25">
      <c r="A181" t="s">
        <v>608</v>
      </c>
      <c r="B181" t="s">
        <v>435</v>
      </c>
      <c r="C181" t="s">
        <v>434</v>
      </c>
      <c r="D181">
        <v>9.2550000000000008</v>
      </c>
      <c r="E181">
        <v>1.929</v>
      </c>
      <c r="F181">
        <v>1.6819999999999999</v>
      </c>
      <c r="G181">
        <v>-2</v>
      </c>
      <c r="H181">
        <v>0.4</v>
      </c>
      <c r="I181">
        <v>4.327</v>
      </c>
      <c r="J181">
        <v>2.7480000000000002</v>
      </c>
      <c r="K181">
        <v>-2.0739999999999998</v>
      </c>
      <c r="L181">
        <v>3.4279999999999999</v>
      </c>
      <c r="M181">
        <v>-2.8490000000000002</v>
      </c>
      <c r="N181">
        <v>8.9760000000000009</v>
      </c>
      <c r="O181">
        <v>4.226</v>
      </c>
      <c r="P181">
        <v>2.9580000000000002</v>
      </c>
      <c r="Q181">
        <v>5.8360000000000003</v>
      </c>
      <c r="R181">
        <v>2.02</v>
      </c>
      <c r="S181">
        <v>6.0449999999999999</v>
      </c>
      <c r="T181">
        <v>4.3239999999999998</v>
      </c>
      <c r="U181">
        <v>5.7350000000000003</v>
      </c>
      <c r="V181">
        <v>3.9609999999999999</v>
      </c>
      <c r="W181">
        <v>5.3410000000000002</v>
      </c>
      <c r="X181">
        <v>4.8620000000000001</v>
      </c>
      <c r="Y181">
        <v>6.1959999999999997</v>
      </c>
      <c r="Z181">
        <v>4.4420000000000002</v>
      </c>
      <c r="AA181">
        <v>3.9510000000000001</v>
      </c>
      <c r="AB181">
        <v>3.0819999999999999</v>
      </c>
      <c r="AC181">
        <v>2.8650000000000002</v>
      </c>
      <c r="AD181">
        <v>3.7519999999999998</v>
      </c>
      <c r="AE181">
        <v>4.6260000000000003</v>
      </c>
      <c r="AF181">
        <v>5.0179999999999998</v>
      </c>
      <c r="AG181">
        <v>2.6579999999999999</v>
      </c>
      <c r="AH181">
        <v>2.552</v>
      </c>
      <c r="AI181">
        <v>3.3250000000000002</v>
      </c>
      <c r="AJ181">
        <v>5.3920000000000003</v>
      </c>
      <c r="AK181">
        <v>5.6449999999999996</v>
      </c>
      <c r="AL181">
        <f t="shared" si="8"/>
        <v>1.6846000000000003</v>
      </c>
      <c r="AM181">
        <f t="shared" si="9"/>
        <v>4.9421999999999997</v>
      </c>
      <c r="AN181">
        <f t="shared" si="10"/>
        <v>4.1690000000000014</v>
      </c>
      <c r="AO181">
        <f t="shared" si="11"/>
        <v>4.2220000000000004</v>
      </c>
    </row>
    <row r="182" spans="1:41" x14ac:dyDescent="0.25">
      <c r="A182" t="s">
        <v>607</v>
      </c>
      <c r="B182" t="s">
        <v>435</v>
      </c>
      <c r="C182" t="s">
        <v>434</v>
      </c>
      <c r="D182">
        <v>4.9950000000000001</v>
      </c>
      <c r="E182">
        <v>13.589</v>
      </c>
      <c r="F182">
        <v>8.1950000000000003</v>
      </c>
      <c r="G182">
        <v>7.3369999999999997</v>
      </c>
      <c r="H182">
        <v>7.6159999999999997</v>
      </c>
      <c r="I182">
        <v>4.3490000000000002</v>
      </c>
      <c r="J182">
        <v>7.9539999999999997</v>
      </c>
      <c r="K182">
        <v>20.228999999999999</v>
      </c>
      <c r="L182">
        <v>15.079000000000001</v>
      </c>
      <c r="M182">
        <v>6.194</v>
      </c>
      <c r="N182">
        <v>9.0980000000000008</v>
      </c>
      <c r="O182">
        <v>4.8959999999999999</v>
      </c>
      <c r="P182">
        <v>2.0830000000000002</v>
      </c>
      <c r="Q182">
        <v>3.1920000000000002</v>
      </c>
      <c r="R182">
        <v>3.5110000000000001</v>
      </c>
      <c r="S182">
        <v>6.0369999999999999</v>
      </c>
      <c r="T182">
        <v>6.194</v>
      </c>
      <c r="U182">
        <v>5.3970000000000002</v>
      </c>
      <c r="V182">
        <v>5.57</v>
      </c>
      <c r="W182">
        <v>6.8659999999999997</v>
      </c>
      <c r="X182">
        <v>6.4770000000000003</v>
      </c>
      <c r="Y182">
        <v>6.74</v>
      </c>
      <c r="Z182">
        <v>9.516</v>
      </c>
      <c r="AA182">
        <v>9.1180000000000003</v>
      </c>
      <c r="AB182">
        <v>6.7480000000000002</v>
      </c>
      <c r="AC182">
        <v>6.5270000000000001</v>
      </c>
      <c r="AD182">
        <v>6.9809999999999999</v>
      </c>
      <c r="AE182">
        <v>12.571</v>
      </c>
      <c r="AF182">
        <v>10.752000000000001</v>
      </c>
      <c r="AG182">
        <v>5.7220000000000004</v>
      </c>
      <c r="AH182">
        <v>9.327</v>
      </c>
      <c r="AI182">
        <v>10.069000000000001</v>
      </c>
      <c r="AJ182">
        <v>6.5069999999999997</v>
      </c>
      <c r="AK182">
        <v>4.952</v>
      </c>
      <c r="AL182">
        <f t="shared" si="8"/>
        <v>9.5537000000000027</v>
      </c>
      <c r="AM182">
        <f t="shared" si="9"/>
        <v>5.2843999999999998</v>
      </c>
      <c r="AN182">
        <f t="shared" si="10"/>
        <v>8.0004999999999988</v>
      </c>
      <c r="AO182">
        <f t="shared" si="11"/>
        <v>8.0847499999999997</v>
      </c>
    </row>
    <row r="183" spans="1:41" x14ac:dyDescent="0.25">
      <c r="A183" t="s">
        <v>606</v>
      </c>
      <c r="B183" t="s">
        <v>435</v>
      </c>
      <c r="C183" t="s">
        <v>434</v>
      </c>
      <c r="D183">
        <v>0.61</v>
      </c>
      <c r="E183">
        <v>0.3</v>
      </c>
      <c r="F183">
        <v>-3.9390000000000001</v>
      </c>
      <c r="G183">
        <v>-4.0419999999999998</v>
      </c>
      <c r="H183">
        <v>-0.20100000000000001</v>
      </c>
      <c r="I183">
        <v>-1.6759999999999999</v>
      </c>
      <c r="J183">
        <v>-2.5739999999999998</v>
      </c>
      <c r="K183">
        <v>2.4630000000000001</v>
      </c>
      <c r="L183">
        <v>2.91</v>
      </c>
      <c r="M183">
        <v>3.79</v>
      </c>
      <c r="N183">
        <v>4.6360000000000001</v>
      </c>
      <c r="O183">
        <v>5.2670000000000003</v>
      </c>
      <c r="P183">
        <v>1.6459999999999999</v>
      </c>
      <c r="Q183">
        <v>4.2690000000000001</v>
      </c>
      <c r="R183">
        <v>4.6669999999999998</v>
      </c>
      <c r="S183">
        <v>4.6779999999999999</v>
      </c>
      <c r="T183">
        <v>4.3609999999999998</v>
      </c>
      <c r="U183">
        <v>4.9539999999999997</v>
      </c>
      <c r="V183">
        <v>5.0289999999999999</v>
      </c>
      <c r="W183">
        <v>0.42699999999999999</v>
      </c>
      <c r="X183">
        <v>2.508</v>
      </c>
      <c r="Y183">
        <v>1.6839999999999999</v>
      </c>
      <c r="Z183">
        <v>2.4860000000000002</v>
      </c>
      <c r="AA183">
        <v>2.7109999999999999</v>
      </c>
      <c r="AB183">
        <v>4.173</v>
      </c>
      <c r="AC183">
        <v>4.4210000000000003</v>
      </c>
      <c r="AD183">
        <v>4.7969999999999997</v>
      </c>
      <c r="AE183">
        <v>4.5640000000000001</v>
      </c>
      <c r="AF183">
        <v>6.1479999999999997</v>
      </c>
      <c r="AG183">
        <v>3.3570000000000002</v>
      </c>
      <c r="AH183">
        <v>4.1269999999999998</v>
      </c>
      <c r="AI183">
        <v>5.1740000000000004</v>
      </c>
      <c r="AJ183">
        <v>5.1760000000000002</v>
      </c>
      <c r="AK183">
        <v>6.7750000000000004</v>
      </c>
      <c r="AL183">
        <f t="shared" si="8"/>
        <v>-0.23589999999999972</v>
      </c>
      <c r="AM183">
        <f t="shared" si="9"/>
        <v>3.9934000000000003</v>
      </c>
      <c r="AN183">
        <f t="shared" si="10"/>
        <v>4.1500714285714286</v>
      </c>
      <c r="AO183">
        <f t="shared" si="11"/>
        <v>3.4180000000000001</v>
      </c>
    </row>
    <row r="184" spans="1:41" x14ac:dyDescent="0.25">
      <c r="A184" t="s">
        <v>605</v>
      </c>
      <c r="B184" t="s">
        <v>435</v>
      </c>
      <c r="C184" t="s">
        <v>434</v>
      </c>
      <c r="D184" t="s">
        <v>433</v>
      </c>
      <c r="E184" t="s">
        <v>433</v>
      </c>
      <c r="F184" t="s">
        <v>433</v>
      </c>
      <c r="G184" t="s">
        <v>433</v>
      </c>
      <c r="H184" t="s">
        <v>433</v>
      </c>
      <c r="I184" t="s">
        <v>433</v>
      </c>
      <c r="J184" t="s">
        <v>433</v>
      </c>
      <c r="K184" t="s">
        <v>433</v>
      </c>
      <c r="L184" t="s">
        <v>433</v>
      </c>
      <c r="M184" t="s">
        <v>433</v>
      </c>
      <c r="N184" t="s">
        <v>433</v>
      </c>
      <c r="O184" t="s">
        <v>433</v>
      </c>
      <c r="P184" t="s">
        <v>433</v>
      </c>
      <c r="Q184" t="s">
        <v>433</v>
      </c>
      <c r="R184" t="s">
        <v>433</v>
      </c>
      <c r="S184" t="s">
        <v>433</v>
      </c>
      <c r="T184" t="s">
        <v>433</v>
      </c>
      <c r="U184" t="s">
        <v>433</v>
      </c>
      <c r="V184" t="s">
        <v>433</v>
      </c>
      <c r="W184">
        <v>10.75</v>
      </c>
      <c r="X184">
        <v>4.4420000000000002</v>
      </c>
      <c r="Y184">
        <v>2.3620000000000001</v>
      </c>
      <c r="Z184">
        <v>5.0529999999999999</v>
      </c>
      <c r="AA184">
        <v>3.8580000000000001</v>
      </c>
      <c r="AB184">
        <v>6.2569999999999997</v>
      </c>
      <c r="AC184">
        <v>3.8679999999999999</v>
      </c>
      <c r="AD184">
        <v>5.6909999999999998</v>
      </c>
      <c r="AE184">
        <v>5.9790000000000001</v>
      </c>
      <c r="AF184">
        <v>5.5940000000000003</v>
      </c>
      <c r="AG184">
        <v>-2.7189999999999999</v>
      </c>
      <c r="AH184">
        <v>0.84199999999999997</v>
      </c>
      <c r="AI184">
        <v>0.95799999999999996</v>
      </c>
      <c r="AJ184">
        <v>-1.2070000000000001</v>
      </c>
      <c r="AK184">
        <v>2.4780000000000002</v>
      </c>
      <c r="AL184" t="e">
        <f t="shared" si="8"/>
        <v>#DIV/0!</v>
      </c>
      <c r="AM184">
        <f t="shared" si="9"/>
        <v>10.75</v>
      </c>
      <c r="AN184">
        <f t="shared" si="10"/>
        <v>3.1039999999999996</v>
      </c>
      <c r="AO184">
        <f t="shared" si="11"/>
        <v>4.6887499999999998</v>
      </c>
    </row>
    <row r="185" spans="1:41" x14ac:dyDescent="0.25">
      <c r="A185" t="s">
        <v>604</v>
      </c>
      <c r="B185" t="s">
        <v>435</v>
      </c>
      <c r="C185" t="s">
        <v>434</v>
      </c>
      <c r="D185">
        <v>12.02</v>
      </c>
      <c r="E185">
        <v>8.1539999999999999</v>
      </c>
      <c r="F185">
        <v>15.874000000000001</v>
      </c>
      <c r="G185">
        <v>10.792999999999999</v>
      </c>
      <c r="H185">
        <v>6.5170000000000003</v>
      </c>
      <c r="I185">
        <v>7.6950000000000003</v>
      </c>
      <c r="J185">
        <v>8.6159999999999997</v>
      </c>
      <c r="K185">
        <v>14.89</v>
      </c>
      <c r="L185">
        <v>23.42</v>
      </c>
      <c r="M185">
        <v>4.665</v>
      </c>
      <c r="N185">
        <v>8.7870000000000008</v>
      </c>
      <c r="O185">
        <v>6.2370000000000001</v>
      </c>
      <c r="P185">
        <v>-0.20799999999999999</v>
      </c>
      <c r="Q185">
        <v>4.0270000000000001</v>
      </c>
      <c r="R185">
        <v>-0.78600000000000003</v>
      </c>
      <c r="S185">
        <v>8.0039999999999996</v>
      </c>
      <c r="T185">
        <v>4.4379999999999997</v>
      </c>
      <c r="U185">
        <v>9.7289999999999992</v>
      </c>
      <c r="V185">
        <v>10.366</v>
      </c>
      <c r="W185">
        <v>9.8409999999999993</v>
      </c>
      <c r="X185">
        <v>5.8869999999999996</v>
      </c>
      <c r="Y185">
        <v>0.25</v>
      </c>
      <c r="Z185">
        <v>6.07</v>
      </c>
      <c r="AA185">
        <v>4.625</v>
      </c>
      <c r="AB185">
        <v>2.7050000000000001</v>
      </c>
      <c r="AC185">
        <v>4.5579999999999998</v>
      </c>
      <c r="AD185">
        <v>7.9589999999999996</v>
      </c>
      <c r="AE185">
        <v>8.6820000000000004</v>
      </c>
      <c r="AF185">
        <v>3.9009999999999998</v>
      </c>
      <c r="AG185">
        <v>-7.84</v>
      </c>
      <c r="AH185">
        <v>8.593</v>
      </c>
      <c r="AI185">
        <v>6.1829999999999998</v>
      </c>
      <c r="AJ185">
        <v>4.2569999999999997</v>
      </c>
      <c r="AK185">
        <v>5.8860000000000001</v>
      </c>
      <c r="AL185">
        <f t="shared" si="8"/>
        <v>11.264400000000002</v>
      </c>
      <c r="AM185">
        <f t="shared" si="9"/>
        <v>6.0434999999999999</v>
      </c>
      <c r="AN185">
        <f t="shared" si="10"/>
        <v>4.4082857142857144</v>
      </c>
      <c r="AO185">
        <f t="shared" si="11"/>
        <v>5.0920000000000005</v>
      </c>
    </row>
    <row r="186" spans="1:41" x14ac:dyDescent="0.25">
      <c r="A186" t="s">
        <v>603</v>
      </c>
      <c r="B186" t="s">
        <v>435</v>
      </c>
      <c r="C186" t="s">
        <v>434</v>
      </c>
      <c r="D186">
        <v>9.19</v>
      </c>
      <c r="E186">
        <v>-4.4000000000000004</v>
      </c>
      <c r="F186">
        <v>0.59599999999999997</v>
      </c>
      <c r="G186">
        <v>-3.4</v>
      </c>
      <c r="H186">
        <v>5.3070000000000004</v>
      </c>
      <c r="I186">
        <v>7.9009999999999998</v>
      </c>
      <c r="J186">
        <v>7.5439999999999996</v>
      </c>
      <c r="K186">
        <v>3.601</v>
      </c>
      <c r="L186">
        <v>0.26400000000000001</v>
      </c>
      <c r="M186">
        <v>3.2</v>
      </c>
      <c r="N186">
        <v>-4.1680000000000001</v>
      </c>
      <c r="O186">
        <v>1.0309999999999999</v>
      </c>
      <c r="P186">
        <v>-0.46700000000000003</v>
      </c>
      <c r="Q186">
        <v>4.665</v>
      </c>
      <c r="R186">
        <v>5.3339999999999996</v>
      </c>
      <c r="S186">
        <v>4.4169999999999998</v>
      </c>
      <c r="T186">
        <v>2.19</v>
      </c>
      <c r="U186">
        <v>3.3879999999999999</v>
      </c>
      <c r="V186">
        <v>0.35499999999999998</v>
      </c>
      <c r="W186">
        <v>0.49</v>
      </c>
      <c r="X186">
        <v>4.383</v>
      </c>
      <c r="Y186">
        <v>1.2789999999999999</v>
      </c>
      <c r="Z186">
        <v>3.0720000000000001</v>
      </c>
      <c r="AA186">
        <v>1.2230000000000001</v>
      </c>
      <c r="AB186">
        <v>5.6609999999999996</v>
      </c>
      <c r="AC186">
        <v>3.149</v>
      </c>
      <c r="AD186">
        <v>3.9990000000000001</v>
      </c>
      <c r="AE186">
        <v>6.0060000000000002</v>
      </c>
      <c r="AF186">
        <v>5.0190000000000001</v>
      </c>
      <c r="AG186">
        <v>-0.23599999999999999</v>
      </c>
      <c r="AH186">
        <v>7.5720000000000001</v>
      </c>
      <c r="AI186">
        <v>3.9159999999999999</v>
      </c>
      <c r="AJ186">
        <v>1.762</v>
      </c>
      <c r="AK186">
        <v>2.7440000000000002</v>
      </c>
      <c r="AL186">
        <f t="shared" si="8"/>
        <v>2.9802999999999997</v>
      </c>
      <c r="AM186">
        <f t="shared" si="9"/>
        <v>1.7235</v>
      </c>
      <c r="AN186">
        <f t="shared" si="10"/>
        <v>3.5392142857142859</v>
      </c>
      <c r="AO186">
        <f t="shared" si="11"/>
        <v>3.5964999999999998</v>
      </c>
    </row>
    <row r="187" spans="1:41" x14ac:dyDescent="0.25">
      <c r="A187" t="s">
        <v>602</v>
      </c>
      <c r="B187" t="s">
        <v>435</v>
      </c>
      <c r="C187" t="s">
        <v>434</v>
      </c>
      <c r="D187" t="s">
        <v>433</v>
      </c>
      <c r="E187" t="s">
        <v>433</v>
      </c>
      <c r="F187" t="s">
        <v>433</v>
      </c>
      <c r="G187" t="s">
        <v>433</v>
      </c>
      <c r="H187" t="s">
        <v>433</v>
      </c>
      <c r="I187" t="s">
        <v>433</v>
      </c>
      <c r="J187">
        <v>-2.778</v>
      </c>
      <c r="K187">
        <v>0.311</v>
      </c>
      <c r="L187">
        <v>-0.36</v>
      </c>
      <c r="M187">
        <v>2.206</v>
      </c>
      <c r="N187">
        <v>1.085</v>
      </c>
      <c r="O187">
        <v>3.1480000000000001</v>
      </c>
      <c r="P187">
        <v>4.7590000000000003</v>
      </c>
      <c r="Q187">
        <v>0.30099999999999999</v>
      </c>
      <c r="R187">
        <v>3.149</v>
      </c>
      <c r="S187">
        <v>4.4770000000000003</v>
      </c>
      <c r="T187">
        <v>2.8809999999999998</v>
      </c>
      <c r="U187">
        <v>-1.4750000000000001</v>
      </c>
      <c r="V187">
        <v>-0.56000000000000005</v>
      </c>
      <c r="W187">
        <v>3.0529999999999999</v>
      </c>
      <c r="X187">
        <v>2.8530000000000002</v>
      </c>
      <c r="Y187">
        <v>2.7450000000000001</v>
      </c>
      <c r="Z187">
        <v>3.8719999999999999</v>
      </c>
      <c r="AA187">
        <v>2.903</v>
      </c>
      <c r="AB187">
        <v>0.504</v>
      </c>
      <c r="AC187">
        <v>0.38800000000000001</v>
      </c>
      <c r="AD187">
        <v>4.3970000000000002</v>
      </c>
      <c r="AE187">
        <v>0.154</v>
      </c>
      <c r="AF187">
        <v>-1.9379999999999999</v>
      </c>
      <c r="AG187">
        <v>-1.7649999999999999</v>
      </c>
      <c r="AH187">
        <v>2.5979999999999999</v>
      </c>
      <c r="AI187">
        <v>3.43</v>
      </c>
      <c r="AJ187">
        <v>0.94799999999999995</v>
      </c>
      <c r="AK187">
        <v>-1.75</v>
      </c>
      <c r="AL187">
        <f t="shared" si="8"/>
        <v>-0.15525</v>
      </c>
      <c r="AM187">
        <f t="shared" si="9"/>
        <v>2.0818000000000003</v>
      </c>
      <c r="AN187">
        <f t="shared" si="10"/>
        <v>1.3813571428571427</v>
      </c>
      <c r="AO187">
        <f t="shared" si="11"/>
        <v>2.2269999999999999</v>
      </c>
    </row>
    <row r="188" spans="1:41" x14ac:dyDescent="0.25">
      <c r="A188" t="s">
        <v>601</v>
      </c>
      <c r="B188" t="s">
        <v>435</v>
      </c>
      <c r="C188" t="s">
        <v>434</v>
      </c>
      <c r="D188">
        <v>5.7</v>
      </c>
      <c r="E188">
        <v>5.3</v>
      </c>
      <c r="F188">
        <v>4.2</v>
      </c>
      <c r="G188">
        <v>3</v>
      </c>
      <c r="H188">
        <v>4.5999999999999996</v>
      </c>
      <c r="I188">
        <v>1.8</v>
      </c>
      <c r="J188">
        <v>5.3</v>
      </c>
      <c r="K188">
        <v>4.7</v>
      </c>
      <c r="L188">
        <v>2.4</v>
      </c>
      <c r="M188">
        <v>-0.5</v>
      </c>
      <c r="N188">
        <v>-9.1</v>
      </c>
      <c r="O188">
        <v>-10.755000000000001</v>
      </c>
      <c r="P188">
        <v>-8.4260000000000002</v>
      </c>
      <c r="Q188">
        <v>-11.625</v>
      </c>
      <c r="R188">
        <v>-3.665</v>
      </c>
      <c r="S188">
        <v>-1.601</v>
      </c>
      <c r="T188">
        <v>-8.0429999999999993</v>
      </c>
      <c r="U188">
        <v>-5.8419999999999996</v>
      </c>
      <c r="V188">
        <v>4.1189999999999998</v>
      </c>
      <c r="W188">
        <v>2.2770000000000001</v>
      </c>
      <c r="X188">
        <v>5.3940000000000001</v>
      </c>
      <c r="Y188">
        <v>3.7989999999999999</v>
      </c>
      <c r="Z188">
        <v>4.4800000000000004</v>
      </c>
      <c r="AA188">
        <v>5.3570000000000002</v>
      </c>
      <c r="AB188">
        <v>6.56</v>
      </c>
      <c r="AC188">
        <v>5.9550000000000001</v>
      </c>
      <c r="AD188">
        <v>6.47</v>
      </c>
      <c r="AE188">
        <v>6.907</v>
      </c>
      <c r="AF188">
        <v>5.7549999999999999</v>
      </c>
      <c r="AG188">
        <v>-5.0119999999999996</v>
      </c>
      <c r="AH188">
        <v>0.65500000000000003</v>
      </c>
      <c r="AI188">
        <v>1.982</v>
      </c>
      <c r="AJ188">
        <v>0.49199999999999999</v>
      </c>
      <c r="AK188">
        <v>1.0660000000000001</v>
      </c>
      <c r="AL188">
        <f t="shared" si="8"/>
        <v>3.65</v>
      </c>
      <c r="AM188">
        <f t="shared" si="9"/>
        <v>-5.2660999999999998</v>
      </c>
      <c r="AN188">
        <f t="shared" si="10"/>
        <v>3.5614285714285714</v>
      </c>
      <c r="AO188">
        <f t="shared" si="11"/>
        <v>5.6152499999999996</v>
      </c>
    </row>
    <row r="189" spans="1:41" x14ac:dyDescent="0.25">
      <c r="A189" t="s">
        <v>600</v>
      </c>
      <c r="B189" t="s">
        <v>435</v>
      </c>
      <c r="C189" t="s">
        <v>434</v>
      </c>
      <c r="D189">
        <v>4.0350000000000001</v>
      </c>
      <c r="E189">
        <v>2.661</v>
      </c>
      <c r="F189">
        <v>1.4</v>
      </c>
      <c r="G189">
        <v>-1.2</v>
      </c>
      <c r="H189">
        <v>1.6</v>
      </c>
      <c r="I189">
        <v>11.3</v>
      </c>
      <c r="J189">
        <v>7.9550000000000001</v>
      </c>
      <c r="K189">
        <v>-0.23599999999999999</v>
      </c>
      <c r="L189">
        <v>5.7960000000000003</v>
      </c>
      <c r="M189">
        <v>2.15</v>
      </c>
      <c r="N189">
        <v>-0.60299999999999998</v>
      </c>
      <c r="O189">
        <v>9.07</v>
      </c>
      <c r="P189">
        <v>0.23300000000000001</v>
      </c>
      <c r="Q189">
        <v>3.4609999999999999</v>
      </c>
      <c r="R189">
        <v>1.3149999999999999</v>
      </c>
      <c r="S189">
        <v>5.7160000000000002</v>
      </c>
      <c r="T189">
        <v>11.015000000000001</v>
      </c>
      <c r="U189">
        <v>6.3170000000000002</v>
      </c>
      <c r="V189">
        <v>7.3079999999999998</v>
      </c>
      <c r="W189">
        <v>6.242</v>
      </c>
      <c r="X189">
        <v>2.9340000000000002</v>
      </c>
      <c r="Y189">
        <v>6.609</v>
      </c>
      <c r="Z189">
        <v>4.3529999999999998</v>
      </c>
      <c r="AA189">
        <v>7.81</v>
      </c>
      <c r="AB189">
        <v>4.4779999999999998</v>
      </c>
      <c r="AC189">
        <v>8.6649999999999991</v>
      </c>
      <c r="AD189">
        <v>6.2519999999999998</v>
      </c>
      <c r="AE189">
        <v>4.1079999999999997</v>
      </c>
      <c r="AF189">
        <v>5.8</v>
      </c>
      <c r="AG189">
        <v>2.9620000000000002</v>
      </c>
      <c r="AH189">
        <v>8.4459999999999997</v>
      </c>
      <c r="AI189">
        <v>6.6269999999999998</v>
      </c>
      <c r="AJ189">
        <v>6.4530000000000003</v>
      </c>
      <c r="AK189">
        <v>6.6159999999999997</v>
      </c>
      <c r="AL189">
        <f t="shared" si="8"/>
        <v>3.5461</v>
      </c>
      <c r="AM189">
        <f t="shared" si="9"/>
        <v>5.0073999999999996</v>
      </c>
      <c r="AN189">
        <f t="shared" si="10"/>
        <v>5.8652142857142859</v>
      </c>
      <c r="AO189">
        <f t="shared" si="11"/>
        <v>5.6511249999999995</v>
      </c>
    </row>
    <row r="190" spans="1:41" x14ac:dyDescent="0.25">
      <c r="A190" t="s">
        <v>599</v>
      </c>
      <c r="B190" t="s">
        <v>435</v>
      </c>
      <c r="C190" t="s">
        <v>434</v>
      </c>
      <c r="D190">
        <v>-6.8250000000000002</v>
      </c>
      <c r="E190">
        <v>12.164</v>
      </c>
      <c r="F190">
        <v>-1.054</v>
      </c>
      <c r="G190">
        <v>3.7149999999999999</v>
      </c>
      <c r="H190">
        <v>0.155</v>
      </c>
      <c r="I190">
        <v>11.784000000000001</v>
      </c>
      <c r="J190">
        <v>3.25</v>
      </c>
      <c r="K190">
        <v>5.5030000000000001</v>
      </c>
      <c r="L190">
        <v>5.0309999999999997</v>
      </c>
      <c r="M190">
        <v>1.349</v>
      </c>
      <c r="N190">
        <v>3.4580000000000002</v>
      </c>
      <c r="O190">
        <v>5.7809999999999997</v>
      </c>
      <c r="P190">
        <v>1.0069999999999999</v>
      </c>
      <c r="Q190">
        <v>-6.2359999999999998</v>
      </c>
      <c r="R190">
        <v>-3.8290000000000002</v>
      </c>
      <c r="S190">
        <v>-7.9189999999999996</v>
      </c>
      <c r="T190">
        <v>-8.0009999999999994</v>
      </c>
      <c r="U190">
        <v>0.41299999999999998</v>
      </c>
      <c r="V190">
        <v>4.7519999999999998</v>
      </c>
      <c r="W190">
        <v>-1.0089999999999999</v>
      </c>
      <c r="X190">
        <v>-0.85699999999999998</v>
      </c>
      <c r="Y190">
        <v>1.665</v>
      </c>
      <c r="Z190">
        <v>2.3540000000000001</v>
      </c>
      <c r="AA190">
        <v>2.4700000000000002</v>
      </c>
      <c r="AB190">
        <v>3.7669999999999999</v>
      </c>
      <c r="AC190">
        <v>4.3710000000000004</v>
      </c>
      <c r="AD190">
        <v>5.4139999999999997</v>
      </c>
      <c r="AE190">
        <v>3.44</v>
      </c>
      <c r="AF190">
        <v>4.907</v>
      </c>
      <c r="AG190">
        <v>3.8029999999999999</v>
      </c>
      <c r="AH190">
        <v>5.0529999999999999</v>
      </c>
      <c r="AI190">
        <v>4.1900000000000004</v>
      </c>
      <c r="AJ190">
        <v>4.0179999999999998</v>
      </c>
      <c r="AK190">
        <v>4.4720000000000004</v>
      </c>
      <c r="AL190">
        <f t="shared" si="8"/>
        <v>3.5071999999999997</v>
      </c>
      <c r="AM190">
        <f t="shared" si="9"/>
        <v>-1.1582999999999999</v>
      </c>
      <c r="AN190">
        <f t="shared" si="10"/>
        <v>3.5047857142857142</v>
      </c>
      <c r="AO190">
        <f t="shared" si="11"/>
        <v>2.8279999999999998</v>
      </c>
    </row>
    <row r="191" spans="1:41" x14ac:dyDescent="0.25">
      <c r="A191" t="s">
        <v>598</v>
      </c>
      <c r="B191" t="s">
        <v>435</v>
      </c>
      <c r="C191" t="s">
        <v>434</v>
      </c>
      <c r="D191">
        <v>5.2629999999999999</v>
      </c>
      <c r="E191">
        <v>8.4499999999999993</v>
      </c>
      <c r="F191">
        <v>2.8220000000000001</v>
      </c>
      <c r="G191">
        <v>9.5229999999999997</v>
      </c>
      <c r="H191">
        <v>3.78</v>
      </c>
      <c r="I191">
        <v>8.6430000000000007</v>
      </c>
      <c r="J191">
        <v>2.8719999999999999</v>
      </c>
      <c r="K191">
        <v>4.3079999999999998</v>
      </c>
      <c r="L191">
        <v>5.9969999999999999</v>
      </c>
      <c r="M191">
        <v>5.6980000000000004</v>
      </c>
      <c r="N191">
        <v>0.69199999999999995</v>
      </c>
      <c r="O191">
        <v>1.403</v>
      </c>
      <c r="P191">
        <v>3.0449999999999999</v>
      </c>
      <c r="Q191">
        <v>7.31</v>
      </c>
      <c r="R191">
        <v>6.93</v>
      </c>
      <c r="S191">
        <v>7.492</v>
      </c>
      <c r="T191">
        <v>6.694</v>
      </c>
      <c r="U191">
        <v>7.6390000000000002</v>
      </c>
      <c r="V191">
        <v>8.4130000000000003</v>
      </c>
      <c r="W191">
        <v>11.86</v>
      </c>
      <c r="X191">
        <v>7.2670000000000003</v>
      </c>
      <c r="Y191">
        <v>6.1379999999999999</v>
      </c>
      <c r="Z191">
        <v>5.2830000000000004</v>
      </c>
      <c r="AA191">
        <v>7.5019999999999998</v>
      </c>
      <c r="AB191">
        <v>4.9269999999999996</v>
      </c>
      <c r="AC191">
        <v>5.81</v>
      </c>
      <c r="AD191">
        <v>9.1180000000000003</v>
      </c>
      <c r="AE191">
        <v>9.218</v>
      </c>
      <c r="AF191">
        <v>6.6509999999999998</v>
      </c>
      <c r="AG191">
        <v>-1.27</v>
      </c>
      <c r="AH191">
        <v>1.4670000000000001</v>
      </c>
      <c r="AI191">
        <v>3.9689999999999999</v>
      </c>
      <c r="AJ191">
        <v>1.1970000000000001</v>
      </c>
      <c r="AK191">
        <v>0.52400000000000002</v>
      </c>
      <c r="AL191">
        <f t="shared" si="8"/>
        <v>5.7355999999999998</v>
      </c>
      <c r="AM191">
        <f t="shared" si="9"/>
        <v>6.147800000000001</v>
      </c>
      <c r="AN191">
        <f t="shared" si="10"/>
        <v>4.8429285714285717</v>
      </c>
      <c r="AO191">
        <f t="shared" si="11"/>
        <v>6.9078750000000007</v>
      </c>
    </row>
    <row r="192" spans="1:41" x14ac:dyDescent="0.25">
      <c r="A192" t="s">
        <v>597</v>
      </c>
      <c r="B192" t="s">
        <v>435</v>
      </c>
      <c r="C192" t="s">
        <v>434</v>
      </c>
      <c r="D192" t="s">
        <v>433</v>
      </c>
      <c r="E192" t="s">
        <v>433</v>
      </c>
      <c r="F192" t="s">
        <v>433</v>
      </c>
      <c r="G192" t="s">
        <v>433</v>
      </c>
      <c r="H192" t="s">
        <v>433</v>
      </c>
      <c r="I192" t="s">
        <v>433</v>
      </c>
      <c r="J192" t="s">
        <v>433</v>
      </c>
      <c r="K192" t="s">
        <v>433</v>
      </c>
      <c r="L192">
        <v>9.6159999999999997</v>
      </c>
      <c r="M192">
        <v>3.327</v>
      </c>
      <c r="N192">
        <v>1.1180000000000001</v>
      </c>
      <c r="O192">
        <v>7.5919999999999996</v>
      </c>
      <c r="P192">
        <v>7.069</v>
      </c>
      <c r="Q192">
        <v>4.0419999999999998</v>
      </c>
      <c r="R192">
        <v>8.1809999999999992</v>
      </c>
      <c r="S192">
        <v>6.4429999999999996</v>
      </c>
      <c r="T192">
        <v>5.4119999999999999</v>
      </c>
      <c r="U192">
        <v>5.62</v>
      </c>
      <c r="V192">
        <v>5.0090000000000003</v>
      </c>
      <c r="W192">
        <v>11.91</v>
      </c>
      <c r="X192">
        <v>8.7669999999999995</v>
      </c>
      <c r="Y192">
        <v>8.1479999999999997</v>
      </c>
      <c r="Z192">
        <v>6.5789999999999997</v>
      </c>
      <c r="AA192">
        <v>8.5060000000000002</v>
      </c>
      <c r="AB192">
        <v>10.340999999999999</v>
      </c>
      <c r="AC192">
        <v>13.25</v>
      </c>
      <c r="AD192">
        <v>10.771000000000001</v>
      </c>
      <c r="AE192">
        <v>10.212999999999999</v>
      </c>
      <c r="AF192">
        <v>6.6920000000000002</v>
      </c>
      <c r="AG192">
        <v>8.6999999999999994E-2</v>
      </c>
      <c r="AH192">
        <v>5.9630000000000001</v>
      </c>
      <c r="AI192">
        <v>7.07</v>
      </c>
      <c r="AJ192">
        <v>7.3129999999999997</v>
      </c>
      <c r="AK192">
        <v>7.4279999999999999</v>
      </c>
      <c r="AL192">
        <f t="shared" si="8"/>
        <v>6.4714999999999998</v>
      </c>
      <c r="AM192">
        <f t="shared" si="9"/>
        <v>6.2395999999999985</v>
      </c>
      <c r="AN192">
        <f t="shared" si="10"/>
        <v>7.9377142857142857</v>
      </c>
      <c r="AO192">
        <f t="shared" si="11"/>
        <v>9.5718749999999986</v>
      </c>
    </row>
    <row r="193" spans="1:41" x14ac:dyDescent="0.25">
      <c r="A193" t="s">
        <v>596</v>
      </c>
      <c r="B193" t="s">
        <v>435</v>
      </c>
      <c r="C193" t="s">
        <v>434</v>
      </c>
      <c r="D193">
        <v>9.9</v>
      </c>
      <c r="E193">
        <v>17.050999999999998</v>
      </c>
      <c r="F193">
        <v>7.5629999999999997</v>
      </c>
      <c r="G193">
        <v>6.8440000000000003</v>
      </c>
      <c r="H193">
        <v>7.468</v>
      </c>
      <c r="I193">
        <v>8.1069999999999993</v>
      </c>
      <c r="J193">
        <v>6.7910000000000004</v>
      </c>
      <c r="K193">
        <v>-2.153</v>
      </c>
      <c r="L193">
        <v>-7.8650000000000002</v>
      </c>
      <c r="M193">
        <v>-1.77</v>
      </c>
      <c r="N193">
        <v>-6.1609999999999996</v>
      </c>
      <c r="O193">
        <v>-3.7639999999999998</v>
      </c>
      <c r="P193">
        <v>-3.05</v>
      </c>
      <c r="Q193">
        <v>-3.1579999999999999</v>
      </c>
      <c r="R193">
        <v>-2.4950000000000001</v>
      </c>
      <c r="S193">
        <v>3.3039999999999998</v>
      </c>
      <c r="T193">
        <v>5</v>
      </c>
      <c r="U193">
        <v>5.0999999999999996</v>
      </c>
      <c r="V193">
        <v>5.05</v>
      </c>
      <c r="W193">
        <v>4.4000000000000004</v>
      </c>
      <c r="X193">
        <v>4.1500000000000004</v>
      </c>
      <c r="Y193">
        <v>4.5140000000000002</v>
      </c>
      <c r="Z193">
        <v>4.0090000000000003</v>
      </c>
      <c r="AA193">
        <v>4.0309999999999997</v>
      </c>
      <c r="AB193">
        <v>3.702</v>
      </c>
      <c r="AC193">
        <v>2.2970000000000002</v>
      </c>
      <c r="AD193">
        <v>3.222</v>
      </c>
      <c r="AE193">
        <v>3.2570000000000001</v>
      </c>
      <c r="AF193">
        <v>2.8849999999999998</v>
      </c>
      <c r="AG193">
        <v>1.9319999999999999</v>
      </c>
      <c r="AH193">
        <v>3.2690000000000001</v>
      </c>
      <c r="AI193">
        <v>4.1399999999999997</v>
      </c>
      <c r="AJ193">
        <v>4.5979999999999999</v>
      </c>
      <c r="AK193">
        <v>5.5819999999999999</v>
      </c>
      <c r="AL193">
        <f t="shared" si="8"/>
        <v>5.1936</v>
      </c>
      <c r="AM193">
        <f t="shared" si="9"/>
        <v>0.42259999999999998</v>
      </c>
      <c r="AN193">
        <f t="shared" si="10"/>
        <v>3.6848571428571431</v>
      </c>
      <c r="AO193">
        <f t="shared" si="11"/>
        <v>3.6477500000000003</v>
      </c>
    </row>
    <row r="194" spans="1:41" x14ac:dyDescent="0.25">
      <c r="A194" t="s">
        <v>595</v>
      </c>
      <c r="B194" t="s">
        <v>435</v>
      </c>
      <c r="C194" t="s">
        <v>434</v>
      </c>
      <c r="D194">
        <v>2.1629999999999998</v>
      </c>
      <c r="E194">
        <v>3.5030000000000001</v>
      </c>
      <c r="F194">
        <v>-2.859</v>
      </c>
      <c r="G194">
        <v>2.718</v>
      </c>
      <c r="H194">
        <v>5.8140000000000001</v>
      </c>
      <c r="I194">
        <v>4.78</v>
      </c>
      <c r="J194">
        <v>2.4209999999999998</v>
      </c>
      <c r="K194">
        <v>4.2530000000000001</v>
      </c>
      <c r="L194">
        <v>4.9740000000000002</v>
      </c>
      <c r="M194">
        <v>2.6190000000000002</v>
      </c>
      <c r="N194">
        <v>0.193</v>
      </c>
      <c r="O194">
        <v>-2.0920000000000001</v>
      </c>
      <c r="P194">
        <v>0.875</v>
      </c>
      <c r="Q194">
        <v>2.339</v>
      </c>
      <c r="R194">
        <v>4.8040000000000003</v>
      </c>
      <c r="S194">
        <v>2.738</v>
      </c>
      <c r="T194">
        <v>1.68</v>
      </c>
      <c r="U194">
        <v>4.2530000000000001</v>
      </c>
      <c r="V194">
        <v>4.1379999999999999</v>
      </c>
      <c r="W194">
        <v>4.9969999999999999</v>
      </c>
      <c r="X194">
        <v>5.1230000000000002</v>
      </c>
      <c r="Y194">
        <v>1.6879999999999999</v>
      </c>
      <c r="Z194">
        <v>2.802</v>
      </c>
      <c r="AA194">
        <v>1.925</v>
      </c>
      <c r="AB194">
        <v>3.1389999999999998</v>
      </c>
      <c r="AC194">
        <v>3.1629999999999998</v>
      </c>
      <c r="AD194">
        <v>2.6219999999999999</v>
      </c>
      <c r="AE194">
        <v>2.008</v>
      </c>
      <c r="AF194">
        <v>1.175</v>
      </c>
      <c r="AG194">
        <v>-2.7109999999999999</v>
      </c>
      <c r="AH194">
        <v>3.3740000000000001</v>
      </c>
      <c r="AI194">
        <v>2.96</v>
      </c>
      <c r="AJ194">
        <v>1.923</v>
      </c>
      <c r="AK194">
        <v>2.004</v>
      </c>
      <c r="AL194">
        <f t="shared" ref="AL194:AL257" si="12">AVERAGE(D194:M194)</f>
        <v>3.0385999999999997</v>
      </c>
      <c r="AM194">
        <f t="shared" ref="AM194:AM257" si="13">AVERAGE(N194:W194)</f>
        <v>2.3924999999999996</v>
      </c>
      <c r="AN194">
        <f t="shared" ref="AN194:AN257" si="14">AVERAGE(X194:AK194)</f>
        <v>2.2282142857142859</v>
      </c>
      <c r="AO194">
        <f t="shared" ref="AO194:AO257" si="15">AVERAGE(X194:AE194)</f>
        <v>2.8087499999999999</v>
      </c>
    </row>
    <row r="195" spans="1:41" x14ac:dyDescent="0.25">
      <c r="A195" t="s">
        <v>594</v>
      </c>
      <c r="B195" t="s">
        <v>435</v>
      </c>
      <c r="C195" t="s">
        <v>434</v>
      </c>
      <c r="D195">
        <v>-2.9950000000000001</v>
      </c>
      <c r="E195">
        <v>12.954000000000001</v>
      </c>
      <c r="F195">
        <v>-3.5720000000000001</v>
      </c>
      <c r="G195">
        <v>-6.0270000000000001</v>
      </c>
      <c r="H195">
        <v>9.9120000000000008</v>
      </c>
      <c r="I195">
        <v>3.7330000000000001</v>
      </c>
      <c r="J195">
        <v>7.1929999999999996</v>
      </c>
      <c r="K195">
        <v>-4.2889999999999997</v>
      </c>
      <c r="L195">
        <v>1.718</v>
      </c>
      <c r="M195">
        <v>1.5529999999999999</v>
      </c>
      <c r="N195">
        <v>-3.8050000000000002</v>
      </c>
      <c r="O195">
        <v>-2.0030000000000001</v>
      </c>
      <c r="P195">
        <v>-3.2240000000000002</v>
      </c>
      <c r="Q195">
        <v>-1.4390000000000001</v>
      </c>
      <c r="R195">
        <v>3.9870000000000001</v>
      </c>
      <c r="S195">
        <v>4.9210000000000003</v>
      </c>
      <c r="T195">
        <v>-8.0920000000000005</v>
      </c>
      <c r="U195">
        <v>7.5110000000000001</v>
      </c>
      <c r="V195">
        <v>3.9060000000000001</v>
      </c>
      <c r="W195">
        <v>3.5539999999999998</v>
      </c>
      <c r="X195">
        <v>1.9</v>
      </c>
      <c r="Y195">
        <v>0.39600000000000002</v>
      </c>
      <c r="Z195">
        <v>0.26800000000000002</v>
      </c>
      <c r="AA195">
        <v>-6.8339999999999996</v>
      </c>
      <c r="AB195">
        <v>2.6320000000000001</v>
      </c>
      <c r="AC195">
        <v>2.468</v>
      </c>
      <c r="AD195">
        <v>4.7709999999999999</v>
      </c>
      <c r="AE195">
        <v>4.6079999999999997</v>
      </c>
      <c r="AF195">
        <v>2.0539999999999998</v>
      </c>
      <c r="AG195">
        <v>1.7090000000000001</v>
      </c>
      <c r="AH195">
        <v>3.0470000000000002</v>
      </c>
      <c r="AI195">
        <v>3.3010000000000002</v>
      </c>
      <c r="AJ195">
        <v>4.1130000000000004</v>
      </c>
      <c r="AK195">
        <v>-36.046999999999997</v>
      </c>
      <c r="AL195">
        <f t="shared" si="12"/>
        <v>2.0179999999999998</v>
      </c>
      <c r="AM195">
        <f t="shared" si="13"/>
        <v>0.53159999999999985</v>
      </c>
      <c r="AN195">
        <f t="shared" si="14"/>
        <v>-0.8295714285714284</v>
      </c>
      <c r="AO195">
        <f t="shared" si="15"/>
        <v>1.276125</v>
      </c>
    </row>
    <row r="196" spans="1:41" x14ac:dyDescent="0.25">
      <c r="A196" t="s">
        <v>593</v>
      </c>
      <c r="B196" t="s">
        <v>435</v>
      </c>
      <c r="C196" t="s">
        <v>434</v>
      </c>
      <c r="D196">
        <v>-6.008</v>
      </c>
      <c r="E196">
        <v>-10.805</v>
      </c>
      <c r="F196">
        <v>5.3760000000000003</v>
      </c>
      <c r="G196">
        <v>15.659000000000001</v>
      </c>
      <c r="H196">
        <v>5.2560000000000002</v>
      </c>
      <c r="I196">
        <v>7.8970000000000002</v>
      </c>
      <c r="J196">
        <v>5.9660000000000002</v>
      </c>
      <c r="K196">
        <v>3.6469999999999998</v>
      </c>
      <c r="L196">
        <v>7.5439999999999996</v>
      </c>
      <c r="M196">
        <v>1.952</v>
      </c>
      <c r="N196">
        <v>3.202</v>
      </c>
      <c r="O196">
        <v>10.401999999999999</v>
      </c>
      <c r="P196">
        <v>2.3919999999999999</v>
      </c>
      <c r="Q196">
        <v>-2.0739999999999998</v>
      </c>
      <c r="R196">
        <v>5.4939999999999998</v>
      </c>
      <c r="S196">
        <v>-0.77500000000000002</v>
      </c>
      <c r="T196">
        <v>2.1150000000000002</v>
      </c>
      <c r="U196">
        <v>5.6529999999999996</v>
      </c>
      <c r="V196">
        <v>6.952</v>
      </c>
      <c r="W196">
        <v>-0.68300000000000005</v>
      </c>
      <c r="X196">
        <v>-0.88</v>
      </c>
      <c r="Y196">
        <v>11.657999999999999</v>
      </c>
      <c r="Z196">
        <v>8.4909999999999997</v>
      </c>
      <c r="AA196">
        <v>14.722</v>
      </c>
      <c r="AB196">
        <v>33.628999999999998</v>
      </c>
      <c r="AC196">
        <v>7.9349999999999996</v>
      </c>
      <c r="AD196">
        <v>0.64800000000000002</v>
      </c>
      <c r="AE196">
        <v>3.2709999999999999</v>
      </c>
      <c r="AF196">
        <v>3.0529999999999999</v>
      </c>
      <c r="AG196">
        <v>4.22</v>
      </c>
      <c r="AH196">
        <v>13.548</v>
      </c>
      <c r="AI196">
        <v>8.3000000000000004E-2</v>
      </c>
      <c r="AJ196">
        <v>8.8819999999999997</v>
      </c>
      <c r="AK196">
        <v>5.694</v>
      </c>
      <c r="AL196">
        <f t="shared" si="12"/>
        <v>3.6484000000000001</v>
      </c>
      <c r="AM196">
        <f t="shared" si="13"/>
        <v>3.2677999999999998</v>
      </c>
      <c r="AN196">
        <f t="shared" si="14"/>
        <v>8.2110000000000003</v>
      </c>
      <c r="AO196">
        <f t="shared" si="15"/>
        <v>9.9342500000000005</v>
      </c>
    </row>
    <row r="197" spans="1:41" x14ac:dyDescent="0.25">
      <c r="A197" t="s">
        <v>592</v>
      </c>
      <c r="B197" t="s">
        <v>435</v>
      </c>
      <c r="C197" t="s">
        <v>434</v>
      </c>
      <c r="D197">
        <v>7.9450000000000003</v>
      </c>
      <c r="E197">
        <v>6.2119999999999997</v>
      </c>
      <c r="F197">
        <v>-13.587999999999999</v>
      </c>
      <c r="G197">
        <v>-2.802</v>
      </c>
      <c r="H197">
        <v>5.8860000000000001</v>
      </c>
      <c r="I197">
        <v>1.968</v>
      </c>
      <c r="J197">
        <v>5.5960000000000001</v>
      </c>
      <c r="K197">
        <v>6.5810000000000004</v>
      </c>
      <c r="L197">
        <v>7.2880000000000003</v>
      </c>
      <c r="M197">
        <v>10.605</v>
      </c>
      <c r="N197">
        <v>3.6709999999999998</v>
      </c>
      <c r="O197">
        <v>7.9450000000000003</v>
      </c>
      <c r="P197">
        <v>12.209</v>
      </c>
      <c r="Q197">
        <v>6.9260000000000002</v>
      </c>
      <c r="R197">
        <v>5.6660000000000004</v>
      </c>
      <c r="S197">
        <v>10.487</v>
      </c>
      <c r="T197">
        <v>7.3570000000000002</v>
      </c>
      <c r="U197">
        <v>6.6059999999999999</v>
      </c>
      <c r="V197">
        <v>3.2669999999999999</v>
      </c>
      <c r="W197">
        <v>-0.70899999999999996</v>
      </c>
      <c r="X197">
        <v>4.4690000000000003</v>
      </c>
      <c r="Y197">
        <v>3.3420000000000001</v>
      </c>
      <c r="Z197">
        <v>2.17</v>
      </c>
      <c r="AA197">
        <v>3.387</v>
      </c>
      <c r="AB197">
        <v>6.7969999999999997</v>
      </c>
      <c r="AC197">
        <v>6.3049999999999997</v>
      </c>
      <c r="AD197">
        <v>5.8250000000000002</v>
      </c>
      <c r="AE197">
        <v>5.2069999999999999</v>
      </c>
      <c r="AF197">
        <v>3.2320000000000002</v>
      </c>
      <c r="AG197">
        <v>-1.03</v>
      </c>
      <c r="AH197">
        <v>5.7409999999999997</v>
      </c>
      <c r="AI197">
        <v>5.7530000000000001</v>
      </c>
      <c r="AJ197">
        <v>5.5259999999999998</v>
      </c>
      <c r="AK197">
        <v>4.3159999999999998</v>
      </c>
      <c r="AL197">
        <f t="shared" si="12"/>
        <v>3.5691000000000002</v>
      </c>
      <c r="AM197">
        <f t="shared" si="13"/>
        <v>6.3424999999999994</v>
      </c>
      <c r="AN197">
        <f t="shared" si="14"/>
        <v>4.3600000000000003</v>
      </c>
      <c r="AO197">
        <f t="shared" si="15"/>
        <v>4.6877500000000003</v>
      </c>
    </row>
    <row r="198" spans="1:41" x14ac:dyDescent="0.25">
      <c r="A198" t="s">
        <v>591</v>
      </c>
      <c r="B198" t="s">
        <v>435</v>
      </c>
      <c r="C198" t="s">
        <v>434</v>
      </c>
      <c r="D198">
        <v>7.91</v>
      </c>
      <c r="E198">
        <v>5.2</v>
      </c>
      <c r="F198">
        <v>9.1</v>
      </c>
      <c r="G198">
        <v>10.9</v>
      </c>
      <c r="H198">
        <v>15.2</v>
      </c>
      <c r="I198">
        <v>13.5</v>
      </c>
      <c r="J198">
        <v>8.8000000000000007</v>
      </c>
      <c r="K198">
        <v>11.6</v>
      </c>
      <c r="L198">
        <v>11.3</v>
      </c>
      <c r="M198">
        <v>4.0999999999999996</v>
      </c>
      <c r="N198">
        <v>3.8</v>
      </c>
      <c r="O198">
        <v>9.1999999999999993</v>
      </c>
      <c r="P198">
        <v>14.2</v>
      </c>
      <c r="Q198">
        <v>14</v>
      </c>
      <c r="R198">
        <v>13.1</v>
      </c>
      <c r="S198">
        <v>10.933</v>
      </c>
      <c r="T198">
        <v>10</v>
      </c>
      <c r="U198">
        <v>9.3000000000000007</v>
      </c>
      <c r="V198">
        <v>7.8</v>
      </c>
      <c r="W198">
        <v>7.6</v>
      </c>
      <c r="X198">
        <v>8.4</v>
      </c>
      <c r="Y198">
        <v>8.3000000000000007</v>
      </c>
      <c r="Z198">
        <v>9.1</v>
      </c>
      <c r="AA198">
        <v>10.01</v>
      </c>
      <c r="AB198">
        <v>10.1</v>
      </c>
      <c r="AC198">
        <v>11.3</v>
      </c>
      <c r="AD198">
        <v>12.677</v>
      </c>
      <c r="AE198">
        <v>14.2</v>
      </c>
      <c r="AF198">
        <v>9.6349999999999998</v>
      </c>
      <c r="AG198">
        <v>9.2140000000000004</v>
      </c>
      <c r="AH198">
        <v>10.41</v>
      </c>
      <c r="AI198">
        <v>9.3000000000000007</v>
      </c>
      <c r="AJ198">
        <v>7.7629999999999999</v>
      </c>
      <c r="AK198">
        <v>7.7510000000000003</v>
      </c>
      <c r="AL198">
        <f t="shared" si="12"/>
        <v>9.7609999999999992</v>
      </c>
      <c r="AM198">
        <f t="shared" si="13"/>
        <v>9.9932999999999996</v>
      </c>
      <c r="AN198">
        <f t="shared" si="14"/>
        <v>9.8685714285714283</v>
      </c>
      <c r="AO198">
        <f t="shared" si="15"/>
        <v>10.510875</v>
      </c>
    </row>
    <row r="199" spans="1:41" x14ac:dyDescent="0.25">
      <c r="A199" t="s">
        <v>590</v>
      </c>
      <c r="B199" t="s">
        <v>435</v>
      </c>
      <c r="C199" t="s">
        <v>434</v>
      </c>
      <c r="D199">
        <v>4.4290000000000003</v>
      </c>
      <c r="E199">
        <v>2.2770000000000001</v>
      </c>
      <c r="F199">
        <v>0.94799999999999995</v>
      </c>
      <c r="G199">
        <v>1.5740000000000001</v>
      </c>
      <c r="H199">
        <v>3.351</v>
      </c>
      <c r="I199">
        <v>3.1070000000000002</v>
      </c>
      <c r="J199">
        <v>5.8239999999999998</v>
      </c>
      <c r="K199">
        <v>5.3689999999999998</v>
      </c>
      <c r="L199">
        <v>4.0640000000000001</v>
      </c>
      <c r="M199">
        <v>3.4140000000000001</v>
      </c>
      <c r="N199">
        <v>4.282</v>
      </c>
      <c r="O199">
        <v>2.3719999999999999</v>
      </c>
      <c r="P199">
        <v>4.3529999999999998</v>
      </c>
      <c r="Q199">
        <v>5.71</v>
      </c>
      <c r="R199">
        <v>5.1470000000000002</v>
      </c>
      <c r="S199">
        <v>5.202</v>
      </c>
      <c r="T199">
        <v>2.056</v>
      </c>
      <c r="U199">
        <v>3.43</v>
      </c>
      <c r="V199">
        <v>0.56999999999999995</v>
      </c>
      <c r="W199">
        <v>-4.2039999999999997</v>
      </c>
      <c r="X199">
        <v>2.9249999999999998</v>
      </c>
      <c r="Y199">
        <v>1.6779999999999999</v>
      </c>
      <c r="Z199">
        <v>2.504</v>
      </c>
      <c r="AA199">
        <v>3.9180000000000001</v>
      </c>
      <c r="AB199">
        <v>5.3330000000000002</v>
      </c>
      <c r="AC199">
        <v>4.7069999999999999</v>
      </c>
      <c r="AD199">
        <v>6.6980000000000004</v>
      </c>
      <c r="AE199">
        <v>6.9009999999999998</v>
      </c>
      <c r="AF199">
        <v>3.5470000000000002</v>
      </c>
      <c r="AG199">
        <v>1.6519999999999999</v>
      </c>
      <c r="AH199">
        <v>3.972</v>
      </c>
      <c r="AI199">
        <v>6.59</v>
      </c>
      <c r="AJ199">
        <v>4.0439999999999996</v>
      </c>
      <c r="AK199">
        <v>4.9359999999999999</v>
      </c>
      <c r="AL199">
        <f t="shared" si="12"/>
        <v>3.4356999999999998</v>
      </c>
      <c r="AM199">
        <f t="shared" si="13"/>
        <v>2.8917999999999999</v>
      </c>
      <c r="AN199">
        <f t="shared" si="14"/>
        <v>4.2432142857142852</v>
      </c>
      <c r="AO199">
        <f t="shared" si="15"/>
        <v>4.3330000000000002</v>
      </c>
    </row>
    <row r="200" spans="1:41" x14ac:dyDescent="0.25">
      <c r="A200" t="s">
        <v>589</v>
      </c>
      <c r="B200" t="s">
        <v>435</v>
      </c>
      <c r="C200" t="s">
        <v>434</v>
      </c>
      <c r="D200">
        <v>7.383</v>
      </c>
      <c r="E200">
        <v>5.4619999999999997</v>
      </c>
      <c r="F200">
        <v>4.0579999999999998</v>
      </c>
      <c r="G200">
        <v>3.093</v>
      </c>
      <c r="H200">
        <v>4.1669999999999998</v>
      </c>
      <c r="I200">
        <v>2</v>
      </c>
      <c r="J200">
        <v>2</v>
      </c>
      <c r="K200">
        <v>1.6379999999999999</v>
      </c>
      <c r="L200">
        <v>2.6880000000000002</v>
      </c>
      <c r="M200">
        <v>-3.181</v>
      </c>
      <c r="N200">
        <v>5.0910000000000002</v>
      </c>
      <c r="O200">
        <v>-5.3959999999999999</v>
      </c>
      <c r="P200">
        <v>8.5310000000000006</v>
      </c>
      <c r="Q200">
        <v>3.0059999999999998</v>
      </c>
      <c r="R200">
        <v>-5.2770000000000001</v>
      </c>
      <c r="S200">
        <v>3.61</v>
      </c>
      <c r="T200">
        <v>-1.34</v>
      </c>
      <c r="U200">
        <v>4.2160000000000002</v>
      </c>
      <c r="V200">
        <v>1.153</v>
      </c>
      <c r="W200">
        <v>1.9239999999999999</v>
      </c>
      <c r="X200">
        <v>1.417</v>
      </c>
      <c r="Y200">
        <v>3.3290000000000002</v>
      </c>
      <c r="Z200">
        <v>4.1500000000000004</v>
      </c>
      <c r="AA200">
        <v>2.4740000000000002</v>
      </c>
      <c r="AB200">
        <v>-0.23899999999999999</v>
      </c>
      <c r="AC200">
        <v>4.2300000000000004</v>
      </c>
      <c r="AD200">
        <v>1.242</v>
      </c>
      <c r="AE200">
        <v>0.49199999999999999</v>
      </c>
      <c r="AF200">
        <v>0.97499999999999998</v>
      </c>
      <c r="AG200">
        <v>1.81</v>
      </c>
      <c r="AH200">
        <v>2.0510000000000002</v>
      </c>
      <c r="AI200">
        <v>2.2269999999999999</v>
      </c>
      <c r="AJ200">
        <v>2.9609999999999999</v>
      </c>
      <c r="AK200">
        <v>3.5179999999999998</v>
      </c>
      <c r="AL200">
        <f t="shared" si="12"/>
        <v>2.9307999999999996</v>
      </c>
      <c r="AM200">
        <f t="shared" si="13"/>
        <v>1.5518000000000003</v>
      </c>
      <c r="AN200">
        <f t="shared" si="14"/>
        <v>2.1883571428571433</v>
      </c>
      <c r="AO200">
        <f t="shared" si="15"/>
        <v>2.1368750000000003</v>
      </c>
    </row>
    <row r="201" spans="1:41" x14ac:dyDescent="0.25">
      <c r="A201" t="s">
        <v>588</v>
      </c>
      <c r="B201" t="s">
        <v>435</v>
      </c>
      <c r="C201" t="s">
        <v>434</v>
      </c>
      <c r="D201">
        <v>0.752</v>
      </c>
      <c r="E201">
        <v>-2.2639999999999998</v>
      </c>
      <c r="F201">
        <v>-7.2859999999999996</v>
      </c>
      <c r="G201">
        <v>4.1559999999999997</v>
      </c>
      <c r="H201">
        <v>8.0280000000000005</v>
      </c>
      <c r="I201">
        <v>0.72199999999999998</v>
      </c>
      <c r="J201">
        <v>5.5359999999999996</v>
      </c>
      <c r="K201">
        <v>4.7649999999999997</v>
      </c>
      <c r="L201">
        <v>3.4319999999999999</v>
      </c>
      <c r="M201">
        <v>5.6660000000000004</v>
      </c>
      <c r="N201">
        <v>3.6</v>
      </c>
      <c r="O201">
        <v>2.2629999999999999</v>
      </c>
      <c r="P201">
        <v>9.1519999999999992</v>
      </c>
      <c r="Q201">
        <v>7.4139999999999997</v>
      </c>
      <c r="R201">
        <v>4.7300000000000004</v>
      </c>
      <c r="S201">
        <v>3.9209999999999998</v>
      </c>
      <c r="T201">
        <v>0.88700000000000001</v>
      </c>
      <c r="U201">
        <v>5.5780000000000003</v>
      </c>
      <c r="V201">
        <v>8.3979999999999997</v>
      </c>
      <c r="W201">
        <v>8.2219999999999995</v>
      </c>
      <c r="X201">
        <v>1.8</v>
      </c>
      <c r="Y201">
        <v>1.0760000000000001</v>
      </c>
      <c r="Z201">
        <v>2.9020000000000001</v>
      </c>
      <c r="AA201">
        <v>6.4050000000000002</v>
      </c>
      <c r="AB201">
        <v>4.2590000000000003</v>
      </c>
      <c r="AC201">
        <v>5.8860000000000001</v>
      </c>
      <c r="AD201">
        <v>8.7799999999999994</v>
      </c>
      <c r="AE201">
        <v>7.9349999999999996</v>
      </c>
      <c r="AF201">
        <v>2.7320000000000002</v>
      </c>
      <c r="AG201">
        <v>-1.016</v>
      </c>
      <c r="AH201">
        <v>4.9539999999999997</v>
      </c>
      <c r="AI201">
        <v>4.5179999999999998</v>
      </c>
      <c r="AJ201">
        <v>5.1680000000000001</v>
      </c>
      <c r="AK201">
        <v>3.4369999999999998</v>
      </c>
      <c r="AL201">
        <f t="shared" si="12"/>
        <v>2.3506999999999998</v>
      </c>
      <c r="AM201">
        <f t="shared" si="13"/>
        <v>5.4165000000000001</v>
      </c>
      <c r="AN201">
        <f t="shared" si="14"/>
        <v>4.2025714285714288</v>
      </c>
      <c r="AO201">
        <f t="shared" si="15"/>
        <v>4.8803749999999999</v>
      </c>
    </row>
    <row r="202" spans="1:41" x14ac:dyDescent="0.25">
      <c r="A202" t="s">
        <v>587</v>
      </c>
      <c r="B202" t="s">
        <v>435</v>
      </c>
      <c r="C202" t="s">
        <v>434</v>
      </c>
      <c r="D202">
        <v>5.1959999999999997</v>
      </c>
      <c r="E202">
        <v>3.4980000000000002</v>
      </c>
      <c r="F202">
        <v>0.2</v>
      </c>
      <c r="G202">
        <v>-2.5</v>
      </c>
      <c r="H202">
        <v>-2</v>
      </c>
      <c r="I202">
        <v>3.6</v>
      </c>
      <c r="J202">
        <v>4.8</v>
      </c>
      <c r="K202">
        <v>-0.5</v>
      </c>
      <c r="L202">
        <v>1.1399999999999999</v>
      </c>
      <c r="M202">
        <v>2.95</v>
      </c>
      <c r="N202">
        <v>-1.0900000000000001</v>
      </c>
      <c r="O202">
        <v>0.04</v>
      </c>
      <c r="P202">
        <v>-0.25</v>
      </c>
      <c r="Q202">
        <v>12.986000000000001</v>
      </c>
      <c r="R202">
        <v>0.17100000000000001</v>
      </c>
      <c r="S202">
        <v>5.5720000000000001</v>
      </c>
      <c r="T202">
        <v>8.1359999999999992</v>
      </c>
      <c r="U202">
        <v>5.7220000000000004</v>
      </c>
      <c r="V202">
        <v>4.452</v>
      </c>
      <c r="W202">
        <v>1.819</v>
      </c>
      <c r="X202">
        <v>-4.6289999999999996</v>
      </c>
      <c r="Y202">
        <v>0.121</v>
      </c>
      <c r="Z202">
        <v>-1.6679999999999999</v>
      </c>
      <c r="AA202">
        <v>-1.36</v>
      </c>
      <c r="AB202">
        <v>1.232</v>
      </c>
      <c r="AC202">
        <v>1.7210000000000001</v>
      </c>
      <c r="AD202">
        <v>1.516</v>
      </c>
      <c r="AE202">
        <v>1.7649999999999999</v>
      </c>
      <c r="AF202">
        <v>2.5430000000000001</v>
      </c>
      <c r="AG202">
        <v>3.2509999999999999</v>
      </c>
      <c r="AH202">
        <v>2.0179999999999998</v>
      </c>
      <c r="AI202">
        <v>-4.3869999999999996</v>
      </c>
      <c r="AJ202">
        <v>10.673999999999999</v>
      </c>
      <c r="AK202">
        <v>8.6999999999999993</v>
      </c>
      <c r="AL202">
        <f t="shared" si="12"/>
        <v>1.6383999999999996</v>
      </c>
      <c r="AM202">
        <f t="shared" si="13"/>
        <v>3.7557999999999998</v>
      </c>
      <c r="AN202">
        <f t="shared" si="14"/>
        <v>1.5355000000000001</v>
      </c>
      <c r="AO202">
        <f t="shared" si="15"/>
        <v>-0.16274999999999992</v>
      </c>
    </row>
    <row r="203" spans="1:41" x14ac:dyDescent="0.25">
      <c r="A203" t="s">
        <v>586</v>
      </c>
      <c r="B203" t="s">
        <v>435</v>
      </c>
      <c r="C203" t="s">
        <v>434</v>
      </c>
      <c r="D203" t="s">
        <v>433</v>
      </c>
      <c r="E203" t="s">
        <v>433</v>
      </c>
      <c r="F203" t="s">
        <v>433</v>
      </c>
      <c r="G203" t="s">
        <v>433</v>
      </c>
      <c r="H203" t="s">
        <v>433</v>
      </c>
      <c r="I203" t="s">
        <v>433</v>
      </c>
      <c r="J203" t="s">
        <v>433</v>
      </c>
      <c r="K203" t="s">
        <v>433</v>
      </c>
      <c r="L203" t="s">
        <v>433</v>
      </c>
      <c r="M203" t="s">
        <v>433</v>
      </c>
      <c r="N203" t="s">
        <v>433</v>
      </c>
      <c r="O203" t="s">
        <v>433</v>
      </c>
      <c r="P203" t="s">
        <v>433</v>
      </c>
      <c r="Q203">
        <v>-8</v>
      </c>
      <c r="R203">
        <v>5.9</v>
      </c>
      <c r="S203">
        <v>6.6340000000000003</v>
      </c>
      <c r="T203">
        <v>5.8360000000000003</v>
      </c>
      <c r="U203">
        <v>5.3620000000000001</v>
      </c>
      <c r="V203">
        <v>2.5230000000000001</v>
      </c>
      <c r="W203">
        <v>-0.86</v>
      </c>
      <c r="X203">
        <v>4.1790000000000003</v>
      </c>
      <c r="Y203">
        <v>3.4340000000000002</v>
      </c>
      <c r="Z203">
        <v>5.2460000000000004</v>
      </c>
      <c r="AA203">
        <v>5.5579999999999998</v>
      </c>
      <c r="AB203">
        <v>4.0830000000000002</v>
      </c>
      <c r="AC203">
        <v>4.1639999999999997</v>
      </c>
      <c r="AD203">
        <v>4.7850000000000001</v>
      </c>
      <c r="AE203">
        <v>5.15</v>
      </c>
      <c r="AF203">
        <v>2.0529999999999999</v>
      </c>
      <c r="AG203">
        <v>-7.3840000000000003</v>
      </c>
      <c r="AH203">
        <v>-1.7010000000000001</v>
      </c>
      <c r="AI203">
        <v>-0.28100000000000003</v>
      </c>
      <c r="AJ203">
        <v>-2.1880000000000002</v>
      </c>
      <c r="AK203">
        <v>-0.93899999999999995</v>
      </c>
      <c r="AL203" t="e">
        <f t="shared" si="12"/>
        <v>#DIV/0!</v>
      </c>
      <c r="AM203">
        <f t="shared" si="13"/>
        <v>2.4850000000000003</v>
      </c>
      <c r="AN203">
        <f t="shared" si="14"/>
        <v>1.8685000000000003</v>
      </c>
      <c r="AO203">
        <f t="shared" si="15"/>
        <v>4.5748750000000005</v>
      </c>
    </row>
    <row r="204" spans="1:41" x14ac:dyDescent="0.25">
      <c r="A204" t="s">
        <v>585</v>
      </c>
      <c r="B204" t="s">
        <v>435</v>
      </c>
      <c r="C204" t="s">
        <v>434</v>
      </c>
      <c r="D204">
        <v>5.92</v>
      </c>
      <c r="E204">
        <v>3.0510000000000002</v>
      </c>
      <c r="F204">
        <v>6.2789999999999999</v>
      </c>
      <c r="G204">
        <v>5.3070000000000004</v>
      </c>
      <c r="H204">
        <v>8.8369999999999997</v>
      </c>
      <c r="I204">
        <v>4.7460000000000004</v>
      </c>
      <c r="J204">
        <v>3.5830000000000002</v>
      </c>
      <c r="K204">
        <v>7.1390000000000002</v>
      </c>
      <c r="L204">
        <v>8.3170000000000002</v>
      </c>
      <c r="M204">
        <v>8.0879999999999992</v>
      </c>
      <c r="N204">
        <v>7.4050000000000002</v>
      </c>
      <c r="O204">
        <v>0.74</v>
      </c>
      <c r="P204">
        <v>9.3650000000000002</v>
      </c>
      <c r="Q204">
        <v>0.70099999999999996</v>
      </c>
      <c r="R204">
        <v>5.899</v>
      </c>
      <c r="S204">
        <v>9.9239999999999995</v>
      </c>
      <c r="T204">
        <v>1.8089999999999999</v>
      </c>
      <c r="U204">
        <v>2.2989999999999999</v>
      </c>
      <c r="V204">
        <v>5.0090000000000003</v>
      </c>
      <c r="W204">
        <v>4.8310000000000004</v>
      </c>
      <c r="X204">
        <v>5.0190000000000001</v>
      </c>
      <c r="Y204">
        <v>3.5750000000000002</v>
      </c>
      <c r="Z204">
        <v>3.2210000000000001</v>
      </c>
      <c r="AA204">
        <v>2.7879999999999998</v>
      </c>
      <c r="AB204">
        <v>4.3789999999999996</v>
      </c>
      <c r="AC204">
        <v>3.8639999999999999</v>
      </c>
      <c r="AD204">
        <v>4.5170000000000003</v>
      </c>
      <c r="AE204">
        <v>4.8929999999999998</v>
      </c>
      <c r="AF204">
        <v>3.621</v>
      </c>
      <c r="AG204">
        <v>-2.0430000000000001</v>
      </c>
      <c r="AH204">
        <v>1.391</v>
      </c>
      <c r="AI204">
        <v>0.26100000000000001</v>
      </c>
      <c r="AJ204">
        <v>-2.3849999999999998</v>
      </c>
      <c r="AK204">
        <v>-5.3570000000000002</v>
      </c>
      <c r="AL204">
        <f t="shared" si="12"/>
        <v>6.1267000000000005</v>
      </c>
      <c r="AM204">
        <f t="shared" si="13"/>
        <v>4.7981999999999996</v>
      </c>
      <c r="AN204">
        <f t="shared" si="14"/>
        <v>1.9817142857142862</v>
      </c>
      <c r="AO204">
        <f t="shared" si="15"/>
        <v>4.032</v>
      </c>
    </row>
    <row r="205" spans="1:41" x14ac:dyDescent="0.25">
      <c r="A205" t="s">
        <v>584</v>
      </c>
      <c r="B205" t="s">
        <v>435</v>
      </c>
      <c r="C205" t="s">
        <v>434</v>
      </c>
      <c r="D205" t="s">
        <v>433</v>
      </c>
      <c r="E205" t="s">
        <v>433</v>
      </c>
      <c r="F205" t="s">
        <v>433</v>
      </c>
      <c r="G205" t="s">
        <v>433</v>
      </c>
      <c r="H205" t="s">
        <v>433</v>
      </c>
      <c r="I205" t="s">
        <v>433</v>
      </c>
      <c r="J205" t="s">
        <v>433</v>
      </c>
      <c r="K205" t="s">
        <v>433</v>
      </c>
      <c r="L205" t="s">
        <v>433</v>
      </c>
      <c r="M205" t="s">
        <v>433</v>
      </c>
      <c r="N205" t="s">
        <v>433</v>
      </c>
      <c r="O205" t="s">
        <v>433</v>
      </c>
      <c r="P205" t="s">
        <v>433</v>
      </c>
      <c r="Q205" t="s">
        <v>433</v>
      </c>
      <c r="R205" t="s">
        <v>433</v>
      </c>
      <c r="S205" t="s">
        <v>433</v>
      </c>
      <c r="T205">
        <v>4.2830000000000004</v>
      </c>
      <c r="U205">
        <v>-0.67400000000000004</v>
      </c>
      <c r="V205">
        <v>-0.316</v>
      </c>
      <c r="W205">
        <v>1.4379999999999999</v>
      </c>
      <c r="X205">
        <v>4.2939999999999996</v>
      </c>
      <c r="Y205">
        <v>3.052</v>
      </c>
      <c r="Z205">
        <v>1.647</v>
      </c>
      <c r="AA205">
        <v>3.6019999999999999</v>
      </c>
      <c r="AB205">
        <v>4.9470000000000001</v>
      </c>
      <c r="AC205">
        <v>6.4420000000000002</v>
      </c>
      <c r="AD205">
        <v>6.8769999999999998</v>
      </c>
      <c r="AE205">
        <v>5.5289999999999999</v>
      </c>
      <c r="AF205">
        <v>2.7109999999999999</v>
      </c>
      <c r="AG205">
        <v>-4.8419999999999996</v>
      </c>
      <c r="AH205">
        <v>2.2949999999999999</v>
      </c>
      <c r="AI205">
        <v>1.964</v>
      </c>
      <c r="AJ205">
        <v>-0.80800000000000005</v>
      </c>
      <c r="AK205">
        <v>-0.70199999999999996</v>
      </c>
      <c r="AL205" t="e">
        <f t="shared" si="12"/>
        <v>#DIV/0!</v>
      </c>
      <c r="AM205">
        <f t="shared" si="13"/>
        <v>1.1827500000000002</v>
      </c>
      <c r="AN205">
        <f t="shared" si="14"/>
        <v>2.6434285714285717</v>
      </c>
      <c r="AO205">
        <f t="shared" si="15"/>
        <v>4.5487500000000001</v>
      </c>
    </row>
    <row r="206" spans="1:41" x14ac:dyDescent="0.25">
      <c r="A206" t="s">
        <v>583</v>
      </c>
      <c r="B206" t="s">
        <v>435</v>
      </c>
      <c r="C206" t="s">
        <v>434</v>
      </c>
      <c r="D206">
        <v>2.4049999999999998</v>
      </c>
      <c r="E206">
        <v>0.94499999999999995</v>
      </c>
      <c r="F206">
        <v>-0.45400000000000001</v>
      </c>
      <c r="G206">
        <v>1.41</v>
      </c>
      <c r="H206">
        <v>4.8440000000000003</v>
      </c>
      <c r="I206">
        <v>0.46400000000000002</v>
      </c>
      <c r="J206">
        <v>4.72</v>
      </c>
      <c r="K206">
        <v>2.6709999999999998</v>
      </c>
      <c r="L206">
        <v>0.46500000000000002</v>
      </c>
      <c r="M206">
        <v>-1.26</v>
      </c>
      <c r="N206">
        <v>-6.5679999999999996</v>
      </c>
      <c r="O206">
        <v>-8.4450000000000003</v>
      </c>
      <c r="P206">
        <v>-10.462</v>
      </c>
      <c r="Q206">
        <v>-13.468</v>
      </c>
      <c r="R206">
        <v>-3.867</v>
      </c>
      <c r="S206">
        <v>0.66100000000000003</v>
      </c>
      <c r="T206">
        <v>-1.1140000000000001</v>
      </c>
      <c r="U206">
        <v>-5.4089999999999998</v>
      </c>
      <c r="V206">
        <v>-1.7370000000000001</v>
      </c>
      <c r="W206">
        <v>-4.2699999999999996</v>
      </c>
      <c r="X206">
        <v>-6.9</v>
      </c>
      <c r="Y206">
        <v>-2.1</v>
      </c>
      <c r="Z206">
        <v>2.948</v>
      </c>
      <c r="AA206">
        <v>5.5780000000000003</v>
      </c>
      <c r="AB206">
        <v>6.7380000000000004</v>
      </c>
      <c r="AC206">
        <v>6.1349999999999998</v>
      </c>
      <c r="AD206">
        <v>5.3209999999999997</v>
      </c>
      <c r="AE206">
        <v>6.2590000000000003</v>
      </c>
      <c r="AF206">
        <v>6.226</v>
      </c>
      <c r="AG206">
        <v>2.855</v>
      </c>
      <c r="AH206">
        <v>7.0789999999999997</v>
      </c>
      <c r="AI206">
        <v>6.8650000000000002</v>
      </c>
      <c r="AJ206">
        <v>7.1580000000000004</v>
      </c>
      <c r="AK206">
        <v>8.4649999999999999</v>
      </c>
      <c r="AL206">
        <f t="shared" si="12"/>
        <v>1.6209999999999998</v>
      </c>
      <c r="AM206">
        <f t="shared" si="13"/>
        <v>-5.4678999999999984</v>
      </c>
      <c r="AN206">
        <f t="shared" si="14"/>
        <v>4.4733571428571421</v>
      </c>
      <c r="AO206">
        <f t="shared" si="15"/>
        <v>2.9973749999999999</v>
      </c>
    </row>
    <row r="207" spans="1:41" x14ac:dyDescent="0.25">
      <c r="A207" t="s">
        <v>582</v>
      </c>
      <c r="B207" t="s">
        <v>435</v>
      </c>
      <c r="C207" t="s">
        <v>434</v>
      </c>
      <c r="D207">
        <v>-0.48399999999999999</v>
      </c>
      <c r="E207">
        <v>-0.65800000000000003</v>
      </c>
      <c r="F207">
        <v>3.6749999999999998</v>
      </c>
      <c r="G207">
        <v>2.601</v>
      </c>
      <c r="H207">
        <v>4.1680000000000001</v>
      </c>
      <c r="I207">
        <v>4.0010000000000003</v>
      </c>
      <c r="J207">
        <v>4.9050000000000002</v>
      </c>
      <c r="K207">
        <v>0.254</v>
      </c>
      <c r="L207">
        <v>-1.6E-2</v>
      </c>
      <c r="M207">
        <v>0.64900000000000002</v>
      </c>
      <c r="N207">
        <v>1.4710000000000001</v>
      </c>
      <c r="O207">
        <v>1.3959999999999999</v>
      </c>
      <c r="P207">
        <v>1.958</v>
      </c>
      <c r="Q207">
        <v>8.0000000000000002E-3</v>
      </c>
      <c r="R207">
        <v>5.3319999999999999</v>
      </c>
      <c r="S207">
        <v>3.0329999999999999</v>
      </c>
      <c r="T207">
        <v>2.895</v>
      </c>
      <c r="U207">
        <v>3.2639999999999998</v>
      </c>
      <c r="V207">
        <v>2.218</v>
      </c>
      <c r="W207">
        <v>2.9460000000000002</v>
      </c>
      <c r="X207">
        <v>3.7519999999999998</v>
      </c>
      <c r="Y207">
        <v>0.82199999999999995</v>
      </c>
      <c r="Z207">
        <v>0.46700000000000003</v>
      </c>
      <c r="AA207">
        <v>0.38800000000000001</v>
      </c>
      <c r="AB207">
        <v>2.6419999999999999</v>
      </c>
      <c r="AC207">
        <v>2.431</v>
      </c>
      <c r="AD207">
        <v>3.8</v>
      </c>
      <c r="AE207">
        <v>0.82099999999999995</v>
      </c>
      <c r="AF207">
        <v>-0.71299999999999997</v>
      </c>
      <c r="AG207">
        <v>-5.0890000000000004</v>
      </c>
      <c r="AH207">
        <v>1.6220000000000001</v>
      </c>
      <c r="AI207">
        <v>1.1559999999999999</v>
      </c>
      <c r="AJ207">
        <v>-0.65400000000000003</v>
      </c>
      <c r="AK207">
        <v>-0.48699999999999999</v>
      </c>
      <c r="AL207">
        <f t="shared" si="12"/>
        <v>1.9095000000000006</v>
      </c>
      <c r="AM207">
        <f t="shared" si="13"/>
        <v>2.4521000000000002</v>
      </c>
      <c r="AN207">
        <f t="shared" si="14"/>
        <v>0.7827142857142857</v>
      </c>
      <c r="AO207">
        <f t="shared" si="15"/>
        <v>1.8903749999999999</v>
      </c>
    </row>
    <row r="208" spans="1:41" x14ac:dyDescent="0.25">
      <c r="A208" t="s">
        <v>581</v>
      </c>
      <c r="B208" t="s">
        <v>435</v>
      </c>
      <c r="C208" t="s">
        <v>434</v>
      </c>
      <c r="D208" t="s">
        <v>433</v>
      </c>
      <c r="E208" t="s">
        <v>433</v>
      </c>
      <c r="F208" t="s">
        <v>433</v>
      </c>
      <c r="G208" t="s">
        <v>433</v>
      </c>
      <c r="H208" t="s">
        <v>433</v>
      </c>
      <c r="I208" t="s">
        <v>433</v>
      </c>
      <c r="J208" t="s">
        <v>433</v>
      </c>
      <c r="K208" t="s">
        <v>433</v>
      </c>
      <c r="L208" t="s">
        <v>433</v>
      </c>
      <c r="M208" t="s">
        <v>433</v>
      </c>
      <c r="N208" t="s">
        <v>433</v>
      </c>
      <c r="O208" t="s">
        <v>433</v>
      </c>
      <c r="P208">
        <v>0.01</v>
      </c>
      <c r="Q208">
        <v>-6.6550000000000002</v>
      </c>
      <c r="R208">
        <v>-0.94199999999999995</v>
      </c>
      <c r="S208">
        <v>-3.488</v>
      </c>
      <c r="T208">
        <v>-4.1150000000000002</v>
      </c>
      <c r="U208">
        <v>-0.746</v>
      </c>
      <c r="V208">
        <v>9.9000000000000005E-2</v>
      </c>
      <c r="W208">
        <v>3</v>
      </c>
      <c r="X208">
        <v>0.41699999999999998</v>
      </c>
      <c r="Y208">
        <v>1.7929999999999999</v>
      </c>
      <c r="Z208">
        <v>3.234</v>
      </c>
      <c r="AA208">
        <v>3.1859999999999999</v>
      </c>
      <c r="AB208">
        <v>2.7789999999999999</v>
      </c>
      <c r="AC208">
        <v>3.1110000000000002</v>
      </c>
      <c r="AD208">
        <v>4.7629999999999999</v>
      </c>
      <c r="AE208">
        <v>5.0789999999999997</v>
      </c>
      <c r="AF208">
        <v>5.806</v>
      </c>
      <c r="AG208">
        <v>5.0309999999999997</v>
      </c>
      <c r="AH208">
        <v>3.4870000000000001</v>
      </c>
      <c r="AI208">
        <v>4.4669999999999996</v>
      </c>
      <c r="AJ208">
        <v>4.8419999999999996</v>
      </c>
      <c r="AK208">
        <v>5.0010000000000003</v>
      </c>
      <c r="AL208" t="e">
        <f t="shared" si="12"/>
        <v>#DIV/0!</v>
      </c>
      <c r="AM208">
        <f t="shared" si="13"/>
        <v>-1.6046250000000002</v>
      </c>
      <c r="AN208">
        <f t="shared" si="14"/>
        <v>3.7854285714285716</v>
      </c>
      <c r="AO208">
        <f t="shared" si="15"/>
        <v>3.0452500000000002</v>
      </c>
    </row>
    <row r="209" spans="1:41" x14ac:dyDescent="0.25">
      <c r="A209" t="s">
        <v>580</v>
      </c>
      <c r="B209" t="s">
        <v>435</v>
      </c>
      <c r="C209" t="s">
        <v>434</v>
      </c>
      <c r="D209">
        <v>16.353000000000002</v>
      </c>
      <c r="E209">
        <v>6.415</v>
      </c>
      <c r="F209">
        <v>2.3959999999999999</v>
      </c>
      <c r="G209">
        <v>2.0920000000000001</v>
      </c>
      <c r="H209">
        <v>5.36</v>
      </c>
      <c r="I209">
        <v>1.6859999999999999</v>
      </c>
      <c r="J209">
        <v>6.8419999999999996</v>
      </c>
      <c r="K209">
        <v>6.8019999999999996</v>
      </c>
      <c r="L209">
        <v>7.3789999999999996</v>
      </c>
      <c r="M209">
        <v>-1.1200000000000001</v>
      </c>
      <c r="N209">
        <v>6.343</v>
      </c>
      <c r="O209">
        <v>2.1469999999999998</v>
      </c>
      <c r="P209">
        <v>2.742</v>
      </c>
      <c r="Q209">
        <v>1.8580000000000001</v>
      </c>
      <c r="R209">
        <v>2.1469999999999998</v>
      </c>
      <c r="S209">
        <v>1.6020000000000001</v>
      </c>
      <c r="T209">
        <v>3.0779999999999998</v>
      </c>
      <c r="U209">
        <v>1.9770000000000001</v>
      </c>
      <c r="V209">
        <v>2.7679999999999998</v>
      </c>
      <c r="W209">
        <v>1.631</v>
      </c>
      <c r="X209">
        <v>3.988</v>
      </c>
      <c r="Y209">
        <v>0.47299999999999998</v>
      </c>
      <c r="Z209">
        <v>-1.7529999999999999</v>
      </c>
      <c r="AA209">
        <v>7.6870000000000003</v>
      </c>
      <c r="AB209">
        <v>3.25</v>
      </c>
      <c r="AC209">
        <v>-0.13200000000000001</v>
      </c>
      <c r="AD209">
        <v>4.9349999999999996</v>
      </c>
      <c r="AE209">
        <v>6.0709999999999997</v>
      </c>
      <c r="AF209">
        <v>7.4009999999999998</v>
      </c>
      <c r="AG209">
        <v>-1.1220000000000001</v>
      </c>
      <c r="AH209">
        <v>1.077</v>
      </c>
      <c r="AI209">
        <v>-6.6000000000000003E-2</v>
      </c>
      <c r="AJ209">
        <v>-1.403</v>
      </c>
      <c r="AK209">
        <v>-0.88</v>
      </c>
      <c r="AL209">
        <f t="shared" si="12"/>
        <v>5.4204999999999997</v>
      </c>
      <c r="AM209">
        <f t="shared" si="13"/>
        <v>2.6292999999999997</v>
      </c>
      <c r="AN209">
        <f t="shared" si="14"/>
        <v>2.1090000000000004</v>
      </c>
      <c r="AO209">
        <f t="shared" si="15"/>
        <v>3.0648749999999998</v>
      </c>
    </row>
    <row r="210" spans="1:41" x14ac:dyDescent="0.25">
      <c r="A210" t="s">
        <v>579</v>
      </c>
      <c r="B210" t="s">
        <v>435</v>
      </c>
      <c r="C210" t="s">
        <v>434</v>
      </c>
      <c r="D210">
        <v>7.9690000000000003</v>
      </c>
      <c r="E210">
        <v>4.2789999999999999</v>
      </c>
      <c r="F210">
        <v>1.7</v>
      </c>
      <c r="G210">
        <v>4.6280000000000001</v>
      </c>
      <c r="H210">
        <v>1.2529999999999999</v>
      </c>
      <c r="I210">
        <v>-2.1230000000000002</v>
      </c>
      <c r="J210">
        <v>3.5219999999999998</v>
      </c>
      <c r="K210">
        <v>10.117000000000001</v>
      </c>
      <c r="L210">
        <v>2.1560000000000001</v>
      </c>
      <c r="M210">
        <v>4.4009999999999998</v>
      </c>
      <c r="N210">
        <v>-5.4539999999999997</v>
      </c>
      <c r="O210">
        <v>0.94499999999999995</v>
      </c>
      <c r="P210">
        <v>5.5629999999999997</v>
      </c>
      <c r="Q210">
        <v>7.2229999999999999</v>
      </c>
      <c r="R210">
        <v>2.3090000000000002</v>
      </c>
      <c r="S210">
        <v>5.5019999999999998</v>
      </c>
      <c r="T210">
        <v>7.14</v>
      </c>
      <c r="U210">
        <v>8.02</v>
      </c>
      <c r="V210">
        <v>6.9909999999999997</v>
      </c>
      <c r="W210">
        <v>6.7009999999999996</v>
      </c>
      <c r="X210">
        <v>5.6479999999999997</v>
      </c>
      <c r="Y210">
        <v>1.7909999999999999</v>
      </c>
      <c r="Z210">
        <v>5.7759999999999998</v>
      </c>
      <c r="AA210">
        <v>-0.252</v>
      </c>
      <c r="AB210">
        <v>1.304</v>
      </c>
      <c r="AC210">
        <v>9.2219999999999995</v>
      </c>
      <c r="AD210">
        <v>10.657</v>
      </c>
      <c r="AE210">
        <v>8.48</v>
      </c>
      <c r="AF210">
        <v>3.1440000000000001</v>
      </c>
      <c r="AG210">
        <v>0.93600000000000005</v>
      </c>
      <c r="AH210">
        <v>8.3019999999999996</v>
      </c>
      <c r="AI210">
        <v>2.8210000000000002</v>
      </c>
      <c r="AJ210">
        <v>2.63</v>
      </c>
      <c r="AK210">
        <v>4.7779999999999996</v>
      </c>
      <c r="AL210">
        <f t="shared" si="12"/>
        <v>3.7902</v>
      </c>
      <c r="AM210">
        <f t="shared" si="13"/>
        <v>4.4940000000000007</v>
      </c>
      <c r="AN210">
        <f t="shared" si="14"/>
        <v>4.6597857142857153</v>
      </c>
      <c r="AO210">
        <f t="shared" si="15"/>
        <v>5.3282500000000006</v>
      </c>
    </row>
    <row r="211" spans="1:41" x14ac:dyDescent="0.25">
      <c r="A211" t="s">
        <v>578</v>
      </c>
      <c r="B211" t="s">
        <v>435</v>
      </c>
      <c r="C211" t="s">
        <v>434</v>
      </c>
      <c r="D211">
        <v>4.9000000000000004</v>
      </c>
      <c r="E211">
        <v>3.9</v>
      </c>
      <c r="F211">
        <v>1.2</v>
      </c>
      <c r="G211">
        <v>-2.8</v>
      </c>
      <c r="H211">
        <v>4.2</v>
      </c>
      <c r="I211">
        <v>4.4000000000000004</v>
      </c>
      <c r="J211">
        <v>3.0939999999999999</v>
      </c>
      <c r="K211">
        <v>-5.9720000000000004</v>
      </c>
      <c r="L211">
        <v>10.486000000000001</v>
      </c>
      <c r="M211">
        <v>0.28499999999999998</v>
      </c>
      <c r="N211">
        <v>3.008</v>
      </c>
      <c r="O211">
        <v>5.1130000000000004</v>
      </c>
      <c r="P211">
        <v>3.6139999999999999</v>
      </c>
      <c r="Q211">
        <v>2</v>
      </c>
      <c r="R211">
        <v>4.258</v>
      </c>
      <c r="S211">
        <v>2.2530000000000001</v>
      </c>
      <c r="T211">
        <v>1.732</v>
      </c>
      <c r="U211">
        <v>4.3280000000000003</v>
      </c>
      <c r="V211">
        <v>3.2669999999999999</v>
      </c>
      <c r="W211">
        <v>-4.7389999999999999</v>
      </c>
      <c r="X211">
        <v>1.0920000000000001</v>
      </c>
      <c r="Y211">
        <v>4.016</v>
      </c>
      <c r="Z211">
        <v>4.0970000000000004</v>
      </c>
      <c r="AA211">
        <v>2.7229999999999999</v>
      </c>
      <c r="AB211">
        <v>8.2110000000000003</v>
      </c>
      <c r="AC211">
        <v>5.2910000000000004</v>
      </c>
      <c r="AD211">
        <v>4.4039999999999999</v>
      </c>
      <c r="AE211">
        <v>2.19</v>
      </c>
      <c r="AF211">
        <v>6.3570000000000002</v>
      </c>
      <c r="AG211">
        <v>0.56599999999999995</v>
      </c>
      <c r="AH211">
        <v>3.5249999999999999</v>
      </c>
      <c r="AI211">
        <v>7.8680000000000003</v>
      </c>
      <c r="AJ211">
        <v>5.22</v>
      </c>
      <c r="AK211">
        <v>4.6420000000000003</v>
      </c>
      <c r="AL211">
        <f t="shared" si="12"/>
        <v>2.3693</v>
      </c>
      <c r="AM211">
        <f t="shared" si="13"/>
        <v>2.4833999999999996</v>
      </c>
      <c r="AN211">
        <f t="shared" si="14"/>
        <v>4.3001428571428573</v>
      </c>
      <c r="AO211">
        <f t="shared" si="15"/>
        <v>4.0030000000000001</v>
      </c>
    </row>
    <row r="212" spans="1:41" x14ac:dyDescent="0.25">
      <c r="A212" t="s">
        <v>577</v>
      </c>
      <c r="B212" t="s">
        <v>435</v>
      </c>
      <c r="C212" t="s">
        <v>434</v>
      </c>
      <c r="D212">
        <v>3.4089999999999998</v>
      </c>
      <c r="E212">
        <v>2.198</v>
      </c>
      <c r="F212">
        <v>7.2960000000000003</v>
      </c>
      <c r="G212">
        <v>8.8759999999999994</v>
      </c>
      <c r="H212">
        <v>8.0210000000000008</v>
      </c>
      <c r="I212">
        <v>7.4249999999999998</v>
      </c>
      <c r="J212">
        <v>4.7590000000000003</v>
      </c>
      <c r="K212">
        <v>4.2729999999999997</v>
      </c>
      <c r="L212">
        <v>3.9940000000000002</v>
      </c>
      <c r="M212">
        <v>2.9929999999999999</v>
      </c>
      <c r="N212">
        <v>2.35</v>
      </c>
      <c r="O212">
        <v>2.1</v>
      </c>
      <c r="P212">
        <v>0.3</v>
      </c>
      <c r="Q212">
        <v>2.9</v>
      </c>
      <c r="R212">
        <v>4.1879999999999997</v>
      </c>
      <c r="S212">
        <v>4.484</v>
      </c>
      <c r="T212">
        <v>4.8789999999999996</v>
      </c>
      <c r="U212">
        <v>5.9189999999999996</v>
      </c>
      <c r="V212">
        <v>7.5430000000000001</v>
      </c>
      <c r="W212">
        <v>6.11</v>
      </c>
      <c r="X212">
        <v>5.383</v>
      </c>
      <c r="Y212">
        <v>3.524</v>
      </c>
      <c r="Z212">
        <v>3.1859999999999999</v>
      </c>
      <c r="AA212">
        <v>3.1930000000000001</v>
      </c>
      <c r="AB212">
        <v>4.0919999999999996</v>
      </c>
      <c r="AC212">
        <v>4.4720000000000004</v>
      </c>
      <c r="AD212">
        <v>6.8440000000000003</v>
      </c>
      <c r="AE212">
        <v>7.0880000000000001</v>
      </c>
      <c r="AF212">
        <v>7.1559999999999997</v>
      </c>
      <c r="AG212">
        <v>4.6740000000000004</v>
      </c>
      <c r="AH212">
        <v>5.1470000000000002</v>
      </c>
      <c r="AI212">
        <v>1.776</v>
      </c>
      <c r="AJ212">
        <v>2.2149999999999999</v>
      </c>
      <c r="AK212">
        <v>2.101</v>
      </c>
      <c r="AL212">
        <f t="shared" si="12"/>
        <v>5.3243999999999989</v>
      </c>
      <c r="AM212">
        <f t="shared" si="13"/>
        <v>4.0773000000000001</v>
      </c>
      <c r="AN212">
        <f t="shared" si="14"/>
        <v>4.3464999999999998</v>
      </c>
      <c r="AO212">
        <f t="shared" si="15"/>
        <v>4.7227500000000004</v>
      </c>
    </row>
    <row r="213" spans="1:41" x14ac:dyDescent="0.25">
      <c r="A213" t="s">
        <v>576</v>
      </c>
      <c r="B213" t="s">
        <v>435</v>
      </c>
      <c r="C213" t="s">
        <v>434</v>
      </c>
      <c r="D213">
        <v>-8.625</v>
      </c>
      <c r="E213">
        <v>-5.7249999999999996</v>
      </c>
      <c r="F213">
        <v>-6.306</v>
      </c>
      <c r="G213">
        <v>1.5349999999999999</v>
      </c>
      <c r="H213">
        <v>1.337</v>
      </c>
      <c r="I213">
        <v>0.61599999999999999</v>
      </c>
      <c r="J213">
        <v>0.19</v>
      </c>
      <c r="K213">
        <v>2.5129999999999999</v>
      </c>
      <c r="L213">
        <v>1.8779999999999999</v>
      </c>
      <c r="M213">
        <v>0.96199999999999997</v>
      </c>
      <c r="N213">
        <v>4.8310000000000004</v>
      </c>
      <c r="O213">
        <v>3.5760000000000001</v>
      </c>
      <c r="P213">
        <v>7.5430000000000001</v>
      </c>
      <c r="Q213">
        <v>7.37</v>
      </c>
      <c r="R213">
        <v>6.05</v>
      </c>
      <c r="S213">
        <v>6.3970000000000002</v>
      </c>
      <c r="T213">
        <v>1.706</v>
      </c>
      <c r="U213">
        <v>4.2460000000000004</v>
      </c>
      <c r="V213">
        <v>3.7490000000000001</v>
      </c>
      <c r="W213">
        <v>3.4489999999999998</v>
      </c>
      <c r="X213">
        <v>2.153</v>
      </c>
      <c r="Y213">
        <v>1.7090000000000001</v>
      </c>
      <c r="Z213">
        <v>2.3410000000000002</v>
      </c>
      <c r="AA213">
        <v>2.2999999999999998</v>
      </c>
      <c r="AB213">
        <v>1.851</v>
      </c>
      <c r="AC213">
        <v>3.5630000000000002</v>
      </c>
      <c r="AD213">
        <v>3.9119999999999999</v>
      </c>
      <c r="AE213">
        <v>3.84</v>
      </c>
      <c r="AF213">
        <v>1.274</v>
      </c>
      <c r="AG213">
        <v>-3.133</v>
      </c>
      <c r="AH213">
        <v>1.365</v>
      </c>
      <c r="AI213">
        <v>2.2170000000000001</v>
      </c>
      <c r="AJ213">
        <v>1.881</v>
      </c>
      <c r="AK213">
        <v>1.6759999999999999</v>
      </c>
      <c r="AL213">
        <f t="shared" si="12"/>
        <v>-1.1624999999999999</v>
      </c>
      <c r="AM213">
        <f t="shared" si="13"/>
        <v>4.891700000000001</v>
      </c>
      <c r="AN213">
        <f t="shared" si="14"/>
        <v>1.9249285714285713</v>
      </c>
      <c r="AO213">
        <f t="shared" si="15"/>
        <v>2.7086250000000001</v>
      </c>
    </row>
    <row r="214" spans="1:41" x14ac:dyDescent="0.25">
      <c r="A214" t="s">
        <v>575</v>
      </c>
      <c r="B214" t="s">
        <v>435</v>
      </c>
      <c r="C214" t="s">
        <v>434</v>
      </c>
      <c r="D214">
        <v>4.8390000000000004</v>
      </c>
      <c r="E214">
        <v>5.7690000000000001</v>
      </c>
      <c r="F214">
        <v>2.202</v>
      </c>
      <c r="G214">
        <v>5.0039999999999996</v>
      </c>
      <c r="H214">
        <v>1.0109999999999999</v>
      </c>
      <c r="I214">
        <v>12.904999999999999</v>
      </c>
      <c r="J214">
        <v>-2.331</v>
      </c>
      <c r="K214">
        <v>4.4370000000000003</v>
      </c>
      <c r="L214">
        <v>2.6549999999999998</v>
      </c>
      <c r="M214">
        <v>-1.2290000000000001</v>
      </c>
      <c r="N214">
        <v>-1.7589999999999999</v>
      </c>
      <c r="O214">
        <v>-1.022</v>
      </c>
      <c r="P214">
        <v>34.744999999999997</v>
      </c>
      <c r="Q214">
        <v>11.032999999999999</v>
      </c>
      <c r="R214">
        <v>16.669</v>
      </c>
      <c r="S214">
        <v>17.486000000000001</v>
      </c>
      <c r="T214">
        <v>66.58</v>
      </c>
      <c r="U214">
        <v>149.97300000000001</v>
      </c>
      <c r="V214">
        <v>23.774000000000001</v>
      </c>
      <c r="W214">
        <v>25.664000000000001</v>
      </c>
      <c r="X214">
        <v>18.213999999999999</v>
      </c>
      <c r="Y214">
        <v>63.38</v>
      </c>
      <c r="Z214">
        <v>19.463000000000001</v>
      </c>
      <c r="AA214">
        <v>13.955</v>
      </c>
      <c r="AB214">
        <v>37.999000000000002</v>
      </c>
      <c r="AC214">
        <v>9.7490000000000006</v>
      </c>
      <c r="AD214">
        <v>1.26</v>
      </c>
      <c r="AE214">
        <v>13.122</v>
      </c>
      <c r="AF214">
        <v>12.260999999999999</v>
      </c>
      <c r="AG214">
        <v>-8.0619999999999994</v>
      </c>
      <c r="AH214">
        <v>-1.3</v>
      </c>
      <c r="AI214">
        <v>4.9960000000000004</v>
      </c>
      <c r="AJ214">
        <v>3.22</v>
      </c>
      <c r="AK214">
        <v>-4.8449999999999998</v>
      </c>
      <c r="AL214">
        <f t="shared" si="12"/>
        <v>3.5262000000000002</v>
      </c>
      <c r="AM214">
        <f t="shared" si="13"/>
        <v>34.314300000000003</v>
      </c>
      <c r="AN214">
        <f t="shared" si="14"/>
        <v>13.100857142857141</v>
      </c>
      <c r="AO214">
        <f t="shared" si="15"/>
        <v>22.142749999999999</v>
      </c>
    </row>
    <row r="215" spans="1:41" x14ac:dyDescent="0.25">
      <c r="A215" t="s">
        <v>574</v>
      </c>
      <c r="B215" t="s">
        <v>435</v>
      </c>
      <c r="C215" t="s">
        <v>434</v>
      </c>
      <c r="D215" t="s">
        <v>433</v>
      </c>
      <c r="E215" t="s">
        <v>433</v>
      </c>
      <c r="F215" t="s">
        <v>433</v>
      </c>
      <c r="G215" t="s">
        <v>433</v>
      </c>
      <c r="H215" t="s">
        <v>433</v>
      </c>
      <c r="I215" t="s">
        <v>433</v>
      </c>
      <c r="J215" t="s">
        <v>433</v>
      </c>
      <c r="K215" t="s">
        <v>433</v>
      </c>
      <c r="L215" t="s">
        <v>433</v>
      </c>
      <c r="M215" t="s">
        <v>433</v>
      </c>
      <c r="N215" t="s">
        <v>433</v>
      </c>
      <c r="O215" t="s">
        <v>433</v>
      </c>
      <c r="P215" t="s">
        <v>433</v>
      </c>
      <c r="Q215">
        <v>12.882</v>
      </c>
      <c r="R215">
        <v>20.917999999999999</v>
      </c>
      <c r="S215">
        <v>2.3250000000000002</v>
      </c>
      <c r="T215">
        <v>9.1359999999999992</v>
      </c>
      <c r="U215">
        <v>7.9</v>
      </c>
      <c r="V215">
        <v>1.966</v>
      </c>
      <c r="W215">
        <v>0.187</v>
      </c>
      <c r="X215">
        <v>-12.355</v>
      </c>
      <c r="Y215">
        <v>8.7550000000000008</v>
      </c>
      <c r="Z215">
        <v>3.0049999999999999</v>
      </c>
      <c r="AA215">
        <v>-2.6560000000000001</v>
      </c>
      <c r="AB215">
        <v>1.452</v>
      </c>
      <c r="AC215">
        <v>2.5739999999999998</v>
      </c>
      <c r="AD215">
        <v>-0.96899999999999997</v>
      </c>
      <c r="AE215">
        <v>1.427</v>
      </c>
      <c r="AF215">
        <v>-9.7829999999999995</v>
      </c>
      <c r="AG215">
        <v>3.8769999999999998</v>
      </c>
      <c r="AH215">
        <v>2.194</v>
      </c>
      <c r="AI215">
        <v>8.6780000000000008</v>
      </c>
      <c r="AJ215">
        <v>7.02</v>
      </c>
      <c r="AK215">
        <v>1.331</v>
      </c>
      <c r="AL215" t="e">
        <f t="shared" si="12"/>
        <v>#DIV/0!</v>
      </c>
      <c r="AM215">
        <f t="shared" si="13"/>
        <v>7.9019999999999992</v>
      </c>
      <c r="AN215">
        <f t="shared" si="14"/>
        <v>1.0392857142857144</v>
      </c>
      <c r="AO215">
        <f t="shared" si="15"/>
        <v>0.15412500000000001</v>
      </c>
    </row>
    <row r="216" spans="1:41" x14ac:dyDescent="0.25">
      <c r="A216" t="s">
        <v>573</v>
      </c>
      <c r="B216" t="s">
        <v>435</v>
      </c>
      <c r="C216" t="s">
        <v>434</v>
      </c>
      <c r="D216" t="s">
        <v>433</v>
      </c>
      <c r="E216" t="s">
        <v>433</v>
      </c>
      <c r="F216" t="s">
        <v>433</v>
      </c>
      <c r="G216" t="s">
        <v>433</v>
      </c>
      <c r="H216" t="s">
        <v>433</v>
      </c>
      <c r="I216" t="s">
        <v>433</v>
      </c>
      <c r="J216" t="s">
        <v>433</v>
      </c>
      <c r="K216" t="s">
        <v>433</v>
      </c>
      <c r="L216" t="s">
        <v>433</v>
      </c>
      <c r="M216" t="s">
        <v>433</v>
      </c>
      <c r="N216" t="s">
        <v>433</v>
      </c>
      <c r="O216" t="s">
        <v>433</v>
      </c>
      <c r="P216" t="s">
        <v>433</v>
      </c>
      <c r="Q216" t="s">
        <v>433</v>
      </c>
      <c r="R216">
        <v>-1.6419999999999999</v>
      </c>
      <c r="S216">
        <v>2.1549999999999998</v>
      </c>
      <c r="T216">
        <v>5.6890000000000001</v>
      </c>
      <c r="U216">
        <v>11.74</v>
      </c>
      <c r="V216">
        <v>6.7229999999999999</v>
      </c>
      <c r="W216">
        <v>-0.3</v>
      </c>
      <c r="X216">
        <v>9.9740000000000002</v>
      </c>
      <c r="Y216">
        <v>6.1580000000000004</v>
      </c>
      <c r="Z216">
        <v>6.1219999999999999</v>
      </c>
      <c r="AA216">
        <v>7.48</v>
      </c>
      <c r="AB216">
        <v>6.4770000000000003</v>
      </c>
      <c r="AC216">
        <v>9.4710000000000001</v>
      </c>
      <c r="AD216">
        <v>10.413</v>
      </c>
      <c r="AE216">
        <v>7.9009999999999998</v>
      </c>
      <c r="AF216">
        <v>-5.3280000000000003</v>
      </c>
      <c r="AG216">
        <v>-14.738</v>
      </c>
      <c r="AH216">
        <v>2.488</v>
      </c>
      <c r="AI216">
        <v>8.2639999999999993</v>
      </c>
      <c r="AJ216">
        <v>4.6500000000000004</v>
      </c>
      <c r="AK216">
        <v>1.63</v>
      </c>
      <c r="AL216" t="e">
        <f t="shared" si="12"/>
        <v>#DIV/0!</v>
      </c>
      <c r="AM216">
        <f t="shared" si="13"/>
        <v>4.0608333333333331</v>
      </c>
      <c r="AN216">
        <f t="shared" si="14"/>
        <v>4.3544285714285706</v>
      </c>
      <c r="AO216">
        <f t="shared" si="15"/>
        <v>7.9994999999999994</v>
      </c>
    </row>
    <row r="217" spans="1:41" x14ac:dyDescent="0.25">
      <c r="A217" t="s">
        <v>572</v>
      </c>
      <c r="B217" t="s">
        <v>435</v>
      </c>
      <c r="C217" t="s">
        <v>434</v>
      </c>
      <c r="D217">
        <v>3.9969999999999999</v>
      </c>
      <c r="E217" t="s">
        <v>566</v>
      </c>
      <c r="F217">
        <v>0.96099999999999997</v>
      </c>
      <c r="G217">
        <v>7.8449999999999998</v>
      </c>
      <c r="H217">
        <v>-2.3050000000000002</v>
      </c>
      <c r="I217">
        <v>-11.413</v>
      </c>
      <c r="J217">
        <v>9.6929999999999996</v>
      </c>
      <c r="K217">
        <v>13.87</v>
      </c>
      <c r="L217">
        <v>0.57399999999999995</v>
      </c>
      <c r="M217">
        <v>-0.45700000000000002</v>
      </c>
      <c r="N217">
        <v>2.6019999999999999</v>
      </c>
      <c r="O217">
        <v>-7.218</v>
      </c>
      <c r="P217">
        <v>-8.907</v>
      </c>
      <c r="Q217">
        <v>13.363</v>
      </c>
      <c r="R217">
        <v>3.4860000000000002</v>
      </c>
      <c r="S217">
        <v>6.1210000000000004</v>
      </c>
      <c r="T217">
        <v>13.157</v>
      </c>
      <c r="U217">
        <v>3.5430000000000001</v>
      </c>
      <c r="V217">
        <v>-4.0449999999999999</v>
      </c>
      <c r="W217">
        <v>6.0419999999999998</v>
      </c>
      <c r="X217">
        <v>5.9269999999999996</v>
      </c>
      <c r="Y217">
        <v>7.4180000000000001</v>
      </c>
      <c r="Z217">
        <v>1.6339999999999999</v>
      </c>
      <c r="AA217">
        <v>-2.0990000000000002</v>
      </c>
      <c r="AB217">
        <v>11.728999999999999</v>
      </c>
      <c r="AC217">
        <v>12.644</v>
      </c>
      <c r="AD217">
        <v>11.539</v>
      </c>
      <c r="AE217">
        <v>11.795</v>
      </c>
      <c r="AF217">
        <v>11.186999999999999</v>
      </c>
      <c r="AG217">
        <v>10.041</v>
      </c>
      <c r="AH217">
        <v>10.567</v>
      </c>
      <c r="AI217">
        <v>11.385999999999999</v>
      </c>
      <c r="AJ217">
        <v>8.6999999999999993</v>
      </c>
      <c r="AK217">
        <v>9.8209999999999997</v>
      </c>
      <c r="AL217">
        <f t="shared" si="12"/>
        <v>2.5294444444444446</v>
      </c>
      <c r="AM217">
        <f t="shared" si="13"/>
        <v>2.8144</v>
      </c>
      <c r="AN217">
        <f t="shared" si="14"/>
        <v>8.734928571428572</v>
      </c>
      <c r="AO217">
        <f t="shared" si="15"/>
        <v>7.5733750000000004</v>
      </c>
    </row>
    <row r="218" spans="1:41" x14ac:dyDescent="0.25">
      <c r="A218" t="s">
        <v>571</v>
      </c>
      <c r="B218" t="s">
        <v>435</v>
      </c>
      <c r="C218" t="s">
        <v>434</v>
      </c>
      <c r="D218">
        <v>-1.694</v>
      </c>
      <c r="E218">
        <v>6.0039999999999996</v>
      </c>
      <c r="F218">
        <v>-1.0920000000000001</v>
      </c>
      <c r="G218">
        <v>-4.2119999999999997</v>
      </c>
      <c r="H218">
        <v>10.106999999999999</v>
      </c>
      <c r="I218">
        <v>-3.774</v>
      </c>
      <c r="J218">
        <v>6.5960000000000001</v>
      </c>
      <c r="K218">
        <v>-7.194</v>
      </c>
      <c r="L218">
        <v>3.4620000000000002</v>
      </c>
      <c r="M218">
        <v>13.888</v>
      </c>
      <c r="N218">
        <v>5.8019999999999996</v>
      </c>
      <c r="O218">
        <v>-2.7080000000000002</v>
      </c>
      <c r="P218">
        <v>6.1070000000000002</v>
      </c>
      <c r="Q218">
        <v>2.605</v>
      </c>
      <c r="R218">
        <v>5.0890000000000004</v>
      </c>
      <c r="S218">
        <v>4.915</v>
      </c>
      <c r="T218">
        <v>4.7409999999999997</v>
      </c>
      <c r="U218">
        <v>-2.2610000000000001</v>
      </c>
      <c r="V218">
        <v>1.2270000000000001</v>
      </c>
      <c r="W218">
        <v>9.2110000000000003</v>
      </c>
      <c r="X218">
        <v>-1.78</v>
      </c>
      <c r="Y218">
        <v>1.97</v>
      </c>
      <c r="Z218">
        <v>3.1539999999999999</v>
      </c>
      <c r="AA218">
        <v>0.996</v>
      </c>
      <c r="AB218">
        <v>5.4560000000000004</v>
      </c>
      <c r="AC218">
        <v>2.5</v>
      </c>
      <c r="AD218">
        <v>1.8560000000000001</v>
      </c>
      <c r="AE218">
        <v>-0.86</v>
      </c>
      <c r="AF218">
        <v>1.032</v>
      </c>
      <c r="AG218">
        <v>-1.3859999999999999</v>
      </c>
      <c r="AH218">
        <v>2.9550000000000001</v>
      </c>
      <c r="AI218">
        <v>2.7050000000000001</v>
      </c>
      <c r="AJ218">
        <v>1.83</v>
      </c>
      <c r="AK218">
        <v>4.6440000000000001</v>
      </c>
      <c r="AL218">
        <f t="shared" si="12"/>
        <v>2.2091000000000003</v>
      </c>
      <c r="AM218">
        <f t="shared" si="13"/>
        <v>3.4728000000000003</v>
      </c>
      <c r="AN218">
        <f t="shared" si="14"/>
        <v>1.7908571428571425</v>
      </c>
      <c r="AO218">
        <f t="shared" si="15"/>
        <v>1.6615</v>
      </c>
    </row>
    <row r="219" spans="1:41" x14ac:dyDescent="0.25">
      <c r="A219" t="s">
        <v>570</v>
      </c>
      <c r="B219" t="s">
        <v>435</v>
      </c>
      <c r="C219" t="s">
        <v>434</v>
      </c>
      <c r="D219">
        <v>5.3659999999999997</v>
      </c>
      <c r="E219">
        <v>1.2909999999999999</v>
      </c>
      <c r="F219">
        <v>3.0419999999999998</v>
      </c>
      <c r="G219">
        <v>3.016</v>
      </c>
      <c r="H219">
        <v>3.1120000000000001</v>
      </c>
      <c r="I219">
        <v>3.3010000000000002</v>
      </c>
      <c r="J219">
        <v>2.6379999999999999</v>
      </c>
      <c r="K219">
        <v>3.4910000000000001</v>
      </c>
      <c r="L219">
        <v>5.2149999999999999</v>
      </c>
      <c r="M219">
        <v>5.0590000000000002</v>
      </c>
      <c r="N219">
        <v>0.53100000000000003</v>
      </c>
      <c r="O219">
        <v>-6.0129999999999999</v>
      </c>
      <c r="P219">
        <v>-3.488</v>
      </c>
      <c r="Q219">
        <v>-0.80200000000000005</v>
      </c>
      <c r="R219">
        <v>3.6160000000000001</v>
      </c>
      <c r="S219">
        <v>3.964</v>
      </c>
      <c r="T219">
        <v>3.585</v>
      </c>
      <c r="U219">
        <v>6.2039999999999997</v>
      </c>
      <c r="V219">
        <v>5.0199999999999996</v>
      </c>
      <c r="W219">
        <v>3.9020000000000001</v>
      </c>
      <c r="X219">
        <v>5.6349999999999998</v>
      </c>
      <c r="Y219">
        <v>2.581</v>
      </c>
      <c r="Z219">
        <v>1.68</v>
      </c>
      <c r="AA219">
        <v>1.994</v>
      </c>
      <c r="AB219">
        <v>3.9260000000000002</v>
      </c>
      <c r="AC219">
        <v>2.7810000000000001</v>
      </c>
      <c r="AD219">
        <v>4.0549999999999997</v>
      </c>
      <c r="AE219">
        <v>5.1849999999999996</v>
      </c>
      <c r="AF219">
        <v>0.72099999999999997</v>
      </c>
      <c r="AG219">
        <v>-8.2690000000000001</v>
      </c>
      <c r="AH219">
        <v>2.992</v>
      </c>
      <c r="AI219">
        <v>2.5710000000000002</v>
      </c>
      <c r="AJ219">
        <v>-1.4259999999999999</v>
      </c>
      <c r="AK219">
        <v>-1.3220000000000001</v>
      </c>
      <c r="AL219">
        <f t="shared" si="12"/>
        <v>3.5530999999999997</v>
      </c>
      <c r="AM219">
        <f t="shared" si="13"/>
        <v>1.6518999999999999</v>
      </c>
      <c r="AN219">
        <f t="shared" si="14"/>
        <v>1.6502857142857141</v>
      </c>
      <c r="AO219">
        <f t="shared" si="15"/>
        <v>3.4796249999999995</v>
      </c>
    </row>
    <row r="220" spans="1:41" x14ac:dyDescent="0.25">
      <c r="A220" t="s">
        <v>569</v>
      </c>
      <c r="B220" t="s">
        <v>435</v>
      </c>
      <c r="C220" t="s">
        <v>434</v>
      </c>
      <c r="D220">
        <v>1.8089999999999999</v>
      </c>
      <c r="E220">
        <v>1.0780000000000001</v>
      </c>
      <c r="F220">
        <v>2.5089999999999999</v>
      </c>
      <c r="G220">
        <v>1.256</v>
      </c>
      <c r="H220">
        <v>1.524</v>
      </c>
      <c r="I220">
        <v>1.623</v>
      </c>
      <c r="J220">
        <v>2.351</v>
      </c>
      <c r="K220">
        <v>2.577</v>
      </c>
      <c r="L220">
        <v>4.734</v>
      </c>
      <c r="M220">
        <v>4.3529999999999998</v>
      </c>
      <c r="N220">
        <v>2.9140000000000001</v>
      </c>
      <c r="O220">
        <v>1.0389999999999999</v>
      </c>
      <c r="P220">
        <v>1.6</v>
      </c>
      <c r="Q220">
        <v>-0.61299999999999999</v>
      </c>
      <c r="R220">
        <v>2.3450000000000002</v>
      </c>
      <c r="S220">
        <v>2.085</v>
      </c>
      <c r="T220">
        <v>1.3879999999999999</v>
      </c>
      <c r="U220">
        <v>2.3370000000000002</v>
      </c>
      <c r="V220">
        <v>3.556</v>
      </c>
      <c r="W220">
        <v>3.407</v>
      </c>
      <c r="X220">
        <v>3.875</v>
      </c>
      <c r="Y220">
        <v>1.954</v>
      </c>
      <c r="Z220">
        <v>1.1180000000000001</v>
      </c>
      <c r="AA220">
        <v>0.82</v>
      </c>
      <c r="AB220">
        <v>2.786</v>
      </c>
      <c r="AC220">
        <v>1.6080000000000001</v>
      </c>
      <c r="AD220">
        <v>2.375</v>
      </c>
      <c r="AE220">
        <v>2.3610000000000002</v>
      </c>
      <c r="AF220">
        <v>0.19500000000000001</v>
      </c>
      <c r="AG220">
        <v>-2.9409999999999998</v>
      </c>
      <c r="AH220">
        <v>1.966</v>
      </c>
      <c r="AI220">
        <v>2.0790000000000002</v>
      </c>
      <c r="AJ220">
        <v>0.33400000000000002</v>
      </c>
      <c r="AK220">
        <v>0.28499999999999998</v>
      </c>
      <c r="AL220">
        <f t="shared" si="12"/>
        <v>2.3814000000000002</v>
      </c>
      <c r="AM220">
        <f t="shared" si="13"/>
        <v>2.0057999999999998</v>
      </c>
      <c r="AN220">
        <f t="shared" si="14"/>
        <v>1.3439285714285718</v>
      </c>
      <c r="AO220">
        <f t="shared" si="15"/>
        <v>2.1121250000000003</v>
      </c>
    </row>
    <row r="221" spans="1:41" x14ac:dyDescent="0.25">
      <c r="A221" t="s">
        <v>568</v>
      </c>
      <c r="B221" t="s">
        <v>435</v>
      </c>
      <c r="C221" t="s">
        <v>434</v>
      </c>
      <c r="D221" t="s">
        <v>433</v>
      </c>
      <c r="E221" t="s">
        <v>433</v>
      </c>
      <c r="F221" t="s">
        <v>433</v>
      </c>
      <c r="G221" t="s">
        <v>433</v>
      </c>
      <c r="H221" t="s">
        <v>433</v>
      </c>
      <c r="I221" t="s">
        <v>433</v>
      </c>
      <c r="J221" t="s">
        <v>433</v>
      </c>
      <c r="K221" t="s">
        <v>433</v>
      </c>
      <c r="L221" t="s">
        <v>433</v>
      </c>
      <c r="M221" t="s">
        <v>433</v>
      </c>
      <c r="N221" t="s">
        <v>433</v>
      </c>
      <c r="O221" t="s">
        <v>433</v>
      </c>
      <c r="P221" t="s">
        <v>433</v>
      </c>
      <c r="Q221">
        <v>-7.5</v>
      </c>
      <c r="R221">
        <v>-1.8</v>
      </c>
      <c r="S221">
        <v>-1.1000000000000001</v>
      </c>
      <c r="T221">
        <v>1.2</v>
      </c>
      <c r="U221">
        <v>1.351</v>
      </c>
      <c r="V221">
        <v>3.3809999999999998</v>
      </c>
      <c r="W221">
        <v>4.3479999999999999</v>
      </c>
      <c r="X221">
        <v>4.5389999999999997</v>
      </c>
      <c r="Y221">
        <v>-4.5250000000000004</v>
      </c>
      <c r="Z221">
        <v>0.85299999999999998</v>
      </c>
      <c r="AA221">
        <v>2.82</v>
      </c>
      <c r="AB221">
        <v>4.6269999999999998</v>
      </c>
      <c r="AC221">
        <v>4.7240000000000002</v>
      </c>
      <c r="AD221">
        <v>5.1369999999999996</v>
      </c>
      <c r="AE221">
        <v>6.4729999999999999</v>
      </c>
      <c r="AF221">
        <v>5.4720000000000004</v>
      </c>
      <c r="AG221">
        <v>-0.35899999999999999</v>
      </c>
      <c r="AH221">
        <v>3.359</v>
      </c>
      <c r="AI221">
        <v>2.34</v>
      </c>
      <c r="AJ221">
        <v>-0.45600000000000002</v>
      </c>
      <c r="AK221">
        <v>2.665</v>
      </c>
      <c r="AL221" t="e">
        <f t="shared" si="12"/>
        <v>#DIV/0!</v>
      </c>
      <c r="AM221">
        <f t="shared" si="13"/>
        <v>-1.7142857142857411E-2</v>
      </c>
      <c r="AN221">
        <f t="shared" si="14"/>
        <v>2.6906428571428576</v>
      </c>
      <c r="AO221">
        <f t="shared" si="15"/>
        <v>3.081</v>
      </c>
    </row>
    <row r="222" spans="1:41" x14ac:dyDescent="0.25">
      <c r="A222" t="s">
        <v>567</v>
      </c>
      <c r="B222" t="s">
        <v>435</v>
      </c>
      <c r="C222" t="s">
        <v>434</v>
      </c>
      <c r="D222" t="s">
        <v>566</v>
      </c>
      <c r="E222">
        <v>-4</v>
      </c>
      <c r="F222">
        <v>4.0999999999999996</v>
      </c>
      <c r="G222">
        <v>2</v>
      </c>
      <c r="H222">
        <v>4.9000000000000004</v>
      </c>
      <c r="I222">
        <v>5.8</v>
      </c>
      <c r="J222">
        <v>-2.1</v>
      </c>
      <c r="K222">
        <v>-15.4</v>
      </c>
      <c r="L222">
        <v>3.5</v>
      </c>
      <c r="M222">
        <v>15.430999999999999</v>
      </c>
      <c r="N222">
        <v>5.1470000000000002</v>
      </c>
      <c r="O222">
        <v>6.1239999999999997</v>
      </c>
      <c r="P222">
        <v>-3.0870000000000002</v>
      </c>
      <c r="Q222">
        <v>3.9470000000000001</v>
      </c>
      <c r="R222">
        <v>3.7130000000000001</v>
      </c>
      <c r="S222">
        <v>4.9740000000000002</v>
      </c>
      <c r="T222">
        <v>3.625</v>
      </c>
      <c r="U222">
        <v>5.7380000000000004</v>
      </c>
      <c r="V222">
        <v>3.4780000000000002</v>
      </c>
      <c r="W222">
        <v>-8.9429999999999996</v>
      </c>
      <c r="X222">
        <v>-1.883</v>
      </c>
      <c r="Y222">
        <v>2.15</v>
      </c>
      <c r="Z222">
        <v>-1.111</v>
      </c>
      <c r="AA222">
        <v>1.7010000000000001</v>
      </c>
      <c r="AB222">
        <v>1.1200000000000001</v>
      </c>
      <c r="AC222">
        <v>-0.78600000000000003</v>
      </c>
      <c r="AD222">
        <v>-1.9079999999999999</v>
      </c>
      <c r="AE222">
        <v>6.3330000000000002</v>
      </c>
      <c r="AF222">
        <v>1.7330000000000001</v>
      </c>
      <c r="AG222">
        <v>-2.2789999999999999</v>
      </c>
      <c r="AH222">
        <v>6.27</v>
      </c>
      <c r="AI222">
        <v>6.9379999999999997</v>
      </c>
      <c r="AJ222">
        <v>5.4930000000000003</v>
      </c>
      <c r="AK222">
        <v>5.6020000000000003</v>
      </c>
      <c r="AL222">
        <f t="shared" si="12"/>
        <v>1.5812222222222223</v>
      </c>
      <c r="AM222">
        <f t="shared" si="13"/>
        <v>2.4716</v>
      </c>
      <c r="AN222">
        <f t="shared" si="14"/>
        <v>2.0980714285714286</v>
      </c>
      <c r="AO222">
        <f t="shared" si="15"/>
        <v>0.70200000000000007</v>
      </c>
    </row>
    <row r="223" spans="1:41" x14ac:dyDescent="0.25">
      <c r="A223" t="s">
        <v>565</v>
      </c>
      <c r="B223" t="s">
        <v>435</v>
      </c>
      <c r="C223" t="s">
        <v>434</v>
      </c>
      <c r="D223" t="s">
        <v>433</v>
      </c>
      <c r="E223" t="s">
        <v>433</v>
      </c>
      <c r="F223" t="s">
        <v>433</v>
      </c>
      <c r="G223" t="s">
        <v>433</v>
      </c>
      <c r="H223" t="s">
        <v>433</v>
      </c>
      <c r="I223" t="s">
        <v>433</v>
      </c>
      <c r="J223" t="s">
        <v>433</v>
      </c>
      <c r="K223" t="s">
        <v>433</v>
      </c>
      <c r="L223" t="s">
        <v>433</v>
      </c>
      <c r="M223" t="s">
        <v>433</v>
      </c>
      <c r="N223" t="s">
        <v>433</v>
      </c>
      <c r="O223" t="s">
        <v>433</v>
      </c>
      <c r="P223" t="s">
        <v>433</v>
      </c>
      <c r="Q223" t="s">
        <v>433</v>
      </c>
      <c r="R223" t="s">
        <v>433</v>
      </c>
      <c r="S223">
        <v>2.6</v>
      </c>
      <c r="T223">
        <v>10.5</v>
      </c>
      <c r="U223">
        <v>10.566000000000001</v>
      </c>
      <c r="V223">
        <v>2.8780000000000001</v>
      </c>
      <c r="W223">
        <v>2.96</v>
      </c>
      <c r="X223">
        <v>1.9370000000000001</v>
      </c>
      <c r="Y223">
        <v>4.7880000000000003</v>
      </c>
      <c r="Z223">
        <v>5.5149999999999997</v>
      </c>
      <c r="AA223">
        <v>11.054</v>
      </c>
      <c r="AB223">
        <v>5.86</v>
      </c>
      <c r="AC223">
        <v>9.593</v>
      </c>
      <c r="AD223">
        <v>9.3879999999999999</v>
      </c>
      <c r="AE223">
        <v>12.58</v>
      </c>
      <c r="AF223">
        <v>2.613</v>
      </c>
      <c r="AG223">
        <v>-3.7410000000000001</v>
      </c>
      <c r="AH223">
        <v>6.2009999999999996</v>
      </c>
      <c r="AI223">
        <v>7.1849999999999996</v>
      </c>
      <c r="AJ223">
        <v>6.4009999999999998</v>
      </c>
      <c r="AK223">
        <v>3.32</v>
      </c>
      <c r="AL223" t="e">
        <f t="shared" si="12"/>
        <v>#DIV/0!</v>
      </c>
      <c r="AM223">
        <f t="shared" si="13"/>
        <v>5.9008000000000003</v>
      </c>
      <c r="AN223">
        <f t="shared" si="14"/>
        <v>5.9067142857142851</v>
      </c>
      <c r="AO223">
        <f t="shared" si="15"/>
        <v>7.5893749999999995</v>
      </c>
    </row>
    <row r="224" spans="1:41" x14ac:dyDescent="0.25">
      <c r="A224" t="s">
        <v>564</v>
      </c>
      <c r="B224" t="s">
        <v>435</v>
      </c>
      <c r="C224" t="s">
        <v>434</v>
      </c>
      <c r="D224">
        <v>1.272</v>
      </c>
      <c r="E224">
        <v>0.11</v>
      </c>
      <c r="F224">
        <v>-0.78800000000000003</v>
      </c>
      <c r="G224">
        <v>1.5549999999999999</v>
      </c>
      <c r="H224">
        <v>2.8260000000000001</v>
      </c>
      <c r="I224">
        <v>2.1920000000000002</v>
      </c>
      <c r="J224">
        <v>2.4169999999999998</v>
      </c>
      <c r="K224">
        <v>1.4690000000000001</v>
      </c>
      <c r="L224">
        <v>3.7360000000000002</v>
      </c>
      <c r="M224">
        <v>3.9129999999999998</v>
      </c>
      <c r="N224">
        <v>5.7229999999999999</v>
      </c>
      <c r="O224">
        <v>5.0110000000000001</v>
      </c>
      <c r="P224">
        <v>1.504</v>
      </c>
      <c r="Q224">
        <v>-0.98099999999999998</v>
      </c>
      <c r="R224">
        <v>2.5230000000000001</v>
      </c>
      <c r="S224">
        <v>1.7769999999999999</v>
      </c>
      <c r="T224">
        <v>0.81399999999999995</v>
      </c>
      <c r="U224">
        <v>1.895</v>
      </c>
      <c r="V224">
        <v>1.746</v>
      </c>
      <c r="W224">
        <v>1.857</v>
      </c>
      <c r="X224">
        <v>3.2170000000000001</v>
      </c>
      <c r="Y224">
        <v>1.833</v>
      </c>
      <c r="Z224">
        <v>2.4E-2</v>
      </c>
      <c r="AA224">
        <v>-0.72499999999999998</v>
      </c>
      <c r="AB224">
        <v>0.71699999999999997</v>
      </c>
      <c r="AC224">
        <v>0.872</v>
      </c>
      <c r="AD224">
        <v>3.8860000000000001</v>
      </c>
      <c r="AE224">
        <v>3.3919999999999999</v>
      </c>
      <c r="AF224">
        <v>0.77300000000000002</v>
      </c>
      <c r="AG224">
        <v>-5.58</v>
      </c>
      <c r="AH224">
        <v>3.9380000000000002</v>
      </c>
      <c r="AI224">
        <v>3.66</v>
      </c>
      <c r="AJ224">
        <v>0.58299999999999996</v>
      </c>
      <c r="AK224">
        <v>0.214</v>
      </c>
      <c r="AL224">
        <f t="shared" si="12"/>
        <v>1.8701999999999999</v>
      </c>
      <c r="AM224">
        <f t="shared" si="13"/>
        <v>2.1868999999999996</v>
      </c>
      <c r="AN224">
        <f t="shared" si="14"/>
        <v>1.200285714285714</v>
      </c>
      <c r="AO224">
        <f t="shared" si="15"/>
        <v>1.6519999999999999</v>
      </c>
    </row>
    <row r="225" spans="1:41" x14ac:dyDescent="0.25">
      <c r="A225" t="s">
        <v>563</v>
      </c>
      <c r="B225" t="s">
        <v>435</v>
      </c>
      <c r="C225" t="s">
        <v>434</v>
      </c>
      <c r="D225">
        <v>0.45300000000000001</v>
      </c>
      <c r="E225">
        <v>5.181</v>
      </c>
      <c r="F225">
        <v>-5.0380000000000003</v>
      </c>
      <c r="G225">
        <v>-3.4580000000000002</v>
      </c>
      <c r="H225">
        <v>8.3010000000000002</v>
      </c>
      <c r="I225">
        <v>5.8419999999999996</v>
      </c>
      <c r="J225">
        <v>4.3250000000000002</v>
      </c>
      <c r="K225">
        <v>5.8620000000000001</v>
      </c>
      <c r="L225">
        <v>9.3770000000000007</v>
      </c>
      <c r="M225">
        <v>4.601</v>
      </c>
      <c r="N225">
        <v>3.34</v>
      </c>
      <c r="O225">
        <v>5.0359999999999996</v>
      </c>
      <c r="P225">
        <v>4.0839999999999996</v>
      </c>
      <c r="Q225">
        <v>4.6660000000000004</v>
      </c>
      <c r="R225">
        <v>3.4710000000000001</v>
      </c>
      <c r="S225">
        <v>4.05</v>
      </c>
      <c r="T225">
        <v>4.54</v>
      </c>
      <c r="U225">
        <v>5.226</v>
      </c>
      <c r="V225">
        <v>5.1070000000000002</v>
      </c>
      <c r="W225">
        <v>4.6870000000000003</v>
      </c>
      <c r="X225">
        <v>4.1879999999999997</v>
      </c>
      <c r="Y225">
        <v>4.4969999999999999</v>
      </c>
      <c r="Z225">
        <v>4.6539999999999999</v>
      </c>
      <c r="AA225">
        <v>5.1120000000000001</v>
      </c>
      <c r="AB225">
        <v>5.3150000000000004</v>
      </c>
      <c r="AC225">
        <v>6.0229999999999997</v>
      </c>
      <c r="AD225">
        <v>6.125</v>
      </c>
      <c r="AE225">
        <v>4.4939999999999998</v>
      </c>
      <c r="AF225">
        <v>9.3160000000000007</v>
      </c>
      <c r="AG225">
        <v>5.7850000000000001</v>
      </c>
      <c r="AH225">
        <v>7.8970000000000002</v>
      </c>
      <c r="AI225">
        <v>14.025</v>
      </c>
      <c r="AJ225">
        <v>8.0220000000000002</v>
      </c>
      <c r="AK225">
        <v>7.3289999999999997</v>
      </c>
      <c r="AL225">
        <f t="shared" si="12"/>
        <v>3.5446</v>
      </c>
      <c r="AM225">
        <f t="shared" si="13"/>
        <v>4.4206999999999992</v>
      </c>
      <c r="AN225">
        <f t="shared" si="14"/>
        <v>6.6272857142857138</v>
      </c>
      <c r="AO225">
        <f t="shared" si="15"/>
        <v>5.0510000000000002</v>
      </c>
    </row>
    <row r="226" spans="1:41" x14ac:dyDescent="0.25">
      <c r="A226" t="s">
        <v>562</v>
      </c>
      <c r="B226" t="s">
        <v>435</v>
      </c>
      <c r="C226" t="s">
        <v>434</v>
      </c>
      <c r="D226">
        <v>0.67700000000000005</v>
      </c>
      <c r="E226">
        <v>-1.554</v>
      </c>
      <c r="F226">
        <v>-1.133</v>
      </c>
      <c r="G226">
        <v>-1.079</v>
      </c>
      <c r="H226">
        <v>2.0110000000000001</v>
      </c>
      <c r="I226">
        <v>2.5099999999999998</v>
      </c>
      <c r="J226">
        <v>0.51800000000000002</v>
      </c>
      <c r="K226">
        <v>-2.2589999999999999</v>
      </c>
      <c r="L226">
        <v>4.2880000000000003</v>
      </c>
      <c r="M226">
        <v>3.8</v>
      </c>
      <c r="N226">
        <v>0</v>
      </c>
      <c r="O226">
        <v>3.1</v>
      </c>
      <c r="P226">
        <v>0.7</v>
      </c>
      <c r="Q226">
        <v>-1.6</v>
      </c>
      <c r="R226">
        <v>2</v>
      </c>
      <c r="S226">
        <v>2.1</v>
      </c>
      <c r="T226">
        <v>2.9550000000000001</v>
      </c>
      <c r="U226">
        <v>4.4630000000000001</v>
      </c>
      <c r="V226">
        <v>4.0579999999999998</v>
      </c>
      <c r="W226">
        <v>3.0739999999999998</v>
      </c>
      <c r="X226">
        <v>3.9670000000000001</v>
      </c>
      <c r="Y226">
        <v>3.7370000000000001</v>
      </c>
      <c r="Z226">
        <v>3.1619999999999999</v>
      </c>
      <c r="AA226">
        <v>6.6379999999999999</v>
      </c>
      <c r="AB226">
        <v>4.952</v>
      </c>
      <c r="AC226">
        <v>0.89100000000000001</v>
      </c>
      <c r="AD226">
        <v>5.8150000000000004</v>
      </c>
      <c r="AE226">
        <v>3.5379999999999998</v>
      </c>
      <c r="AF226">
        <v>-0.44400000000000001</v>
      </c>
      <c r="AG226">
        <v>-4.3949999999999996</v>
      </c>
      <c r="AH226">
        <v>-5.4489999999999998</v>
      </c>
      <c r="AI226">
        <v>-8.8640000000000008</v>
      </c>
      <c r="AJ226">
        <v>-6.5720000000000001</v>
      </c>
      <c r="AK226">
        <v>-3.895</v>
      </c>
      <c r="AL226">
        <f t="shared" si="12"/>
        <v>0.77790000000000004</v>
      </c>
      <c r="AM226">
        <f t="shared" si="13"/>
        <v>2.085</v>
      </c>
      <c r="AN226">
        <f t="shared" si="14"/>
        <v>0.22007142857142795</v>
      </c>
      <c r="AO226">
        <f t="shared" si="15"/>
        <v>4.0874999999999995</v>
      </c>
    </row>
    <row r="227" spans="1:41" x14ac:dyDescent="0.25">
      <c r="A227" t="s">
        <v>561</v>
      </c>
      <c r="B227" t="s">
        <v>435</v>
      </c>
      <c r="C227" t="s">
        <v>434</v>
      </c>
      <c r="D227">
        <v>-3.605</v>
      </c>
      <c r="E227">
        <v>0.878</v>
      </c>
      <c r="F227">
        <v>4.5490000000000004</v>
      </c>
      <c r="G227">
        <v>2.6579999999999999</v>
      </c>
      <c r="H227">
        <v>4.8840000000000003</v>
      </c>
      <c r="I227">
        <v>7.6909999999999998</v>
      </c>
      <c r="J227">
        <v>8.5719999999999992</v>
      </c>
      <c r="K227">
        <v>10.768000000000001</v>
      </c>
      <c r="L227">
        <v>3.2130000000000001</v>
      </c>
      <c r="M227">
        <v>6.0119999999999996</v>
      </c>
      <c r="N227">
        <v>5.2080000000000002</v>
      </c>
      <c r="O227">
        <v>2.57</v>
      </c>
      <c r="P227">
        <v>-1.2E-2</v>
      </c>
      <c r="Q227">
        <v>-2.3559999999999999</v>
      </c>
      <c r="R227">
        <v>3.004</v>
      </c>
      <c r="S227">
        <v>2.726</v>
      </c>
      <c r="T227">
        <v>4.5640000000000001</v>
      </c>
      <c r="U227">
        <v>5.173</v>
      </c>
      <c r="V227">
        <v>12.804</v>
      </c>
      <c r="W227">
        <v>7.617</v>
      </c>
      <c r="X227">
        <v>6.2229999999999999</v>
      </c>
      <c r="Y227">
        <v>-2.024</v>
      </c>
      <c r="Z227">
        <v>3.4369999999999998</v>
      </c>
      <c r="AA227">
        <v>9.4640000000000004</v>
      </c>
      <c r="AB227">
        <v>-0.64700000000000002</v>
      </c>
      <c r="AC227">
        <v>13.273</v>
      </c>
      <c r="AD227">
        <v>-3.9929999999999999</v>
      </c>
      <c r="AE227">
        <v>6.1230000000000002</v>
      </c>
      <c r="AF227">
        <v>0.94799999999999995</v>
      </c>
      <c r="AG227">
        <v>-6.6139999999999999</v>
      </c>
      <c r="AH227">
        <v>-0.51100000000000001</v>
      </c>
      <c r="AI227">
        <v>0.76500000000000001</v>
      </c>
      <c r="AJ227">
        <v>-1.155</v>
      </c>
      <c r="AK227">
        <v>2.423</v>
      </c>
      <c r="AL227">
        <f t="shared" si="12"/>
        <v>4.5619999999999994</v>
      </c>
      <c r="AM227">
        <f t="shared" si="13"/>
        <v>4.1298000000000004</v>
      </c>
      <c r="AN227">
        <f t="shared" si="14"/>
        <v>1.9794285714285718</v>
      </c>
      <c r="AO227">
        <f t="shared" si="15"/>
        <v>3.9820000000000007</v>
      </c>
    </row>
    <row r="228" spans="1:41" x14ac:dyDescent="0.25">
      <c r="A228" t="s">
        <v>560</v>
      </c>
      <c r="B228" t="s">
        <v>435</v>
      </c>
      <c r="C228" t="s">
        <v>434</v>
      </c>
      <c r="D228">
        <v>3.7</v>
      </c>
      <c r="E228">
        <v>0.64400000000000002</v>
      </c>
      <c r="F228">
        <v>-3.5419999999999998</v>
      </c>
      <c r="G228">
        <v>-2.528</v>
      </c>
      <c r="H228">
        <v>0.51</v>
      </c>
      <c r="I228">
        <v>-0.6</v>
      </c>
      <c r="J228">
        <v>0.1</v>
      </c>
      <c r="K228">
        <v>3.5790000000000002</v>
      </c>
      <c r="L228">
        <v>3.8919999999999999</v>
      </c>
      <c r="M228">
        <v>3.9430000000000001</v>
      </c>
      <c r="N228">
        <v>3.101</v>
      </c>
      <c r="O228">
        <v>3.0710000000000002</v>
      </c>
      <c r="P228">
        <v>4.6429999999999998</v>
      </c>
      <c r="Q228">
        <v>3.456</v>
      </c>
      <c r="R228">
        <v>3.5150000000000001</v>
      </c>
      <c r="S228">
        <v>4.415</v>
      </c>
      <c r="T228">
        <v>2.7970000000000002</v>
      </c>
      <c r="U228">
        <v>4.1470000000000002</v>
      </c>
      <c r="V228">
        <v>4.585</v>
      </c>
      <c r="W228">
        <v>3.6909999999999998</v>
      </c>
      <c r="X228">
        <v>2.528</v>
      </c>
      <c r="Y228">
        <v>2.4</v>
      </c>
      <c r="Z228">
        <v>3.867</v>
      </c>
      <c r="AA228">
        <v>2.5310000000000001</v>
      </c>
      <c r="AB228">
        <v>3.1520000000000001</v>
      </c>
      <c r="AC228">
        <v>3.26</v>
      </c>
      <c r="AD228">
        <v>5.38</v>
      </c>
      <c r="AE228">
        <v>6.3040000000000003</v>
      </c>
      <c r="AF228">
        <v>3.2810000000000001</v>
      </c>
      <c r="AG228">
        <v>0.52600000000000002</v>
      </c>
      <c r="AH228">
        <v>2.8690000000000002</v>
      </c>
      <c r="AI228">
        <v>4.1619999999999999</v>
      </c>
      <c r="AJ228">
        <v>2.97</v>
      </c>
      <c r="AK228">
        <v>3.68</v>
      </c>
      <c r="AL228">
        <f t="shared" si="12"/>
        <v>0.9698</v>
      </c>
      <c r="AM228">
        <f t="shared" si="13"/>
        <v>3.7421000000000006</v>
      </c>
      <c r="AN228">
        <f t="shared" si="14"/>
        <v>3.3507142857142855</v>
      </c>
      <c r="AO228">
        <f t="shared" si="15"/>
        <v>3.6777499999999996</v>
      </c>
    </row>
    <row r="229" spans="1:41" x14ac:dyDescent="0.25">
      <c r="A229" t="s">
        <v>559</v>
      </c>
      <c r="B229" t="s">
        <v>435</v>
      </c>
      <c r="C229" t="s">
        <v>434</v>
      </c>
      <c r="D229">
        <v>2.601</v>
      </c>
      <c r="E229">
        <v>0.61</v>
      </c>
      <c r="F229">
        <v>1.8</v>
      </c>
      <c r="G229">
        <v>1.3</v>
      </c>
      <c r="H229">
        <v>1.4</v>
      </c>
      <c r="I229">
        <v>5</v>
      </c>
      <c r="J229">
        <v>3.1139999999999999</v>
      </c>
      <c r="K229">
        <v>3.3</v>
      </c>
      <c r="L229">
        <v>6.3079999999999998</v>
      </c>
      <c r="M229">
        <v>4.0030000000000001</v>
      </c>
      <c r="N229">
        <v>4.3239999999999998</v>
      </c>
      <c r="O229">
        <v>1.4550000000000001</v>
      </c>
      <c r="P229">
        <v>3.2730000000000001</v>
      </c>
      <c r="Q229">
        <v>5.048</v>
      </c>
      <c r="R229">
        <v>4.0010000000000003</v>
      </c>
      <c r="S229">
        <v>4.68</v>
      </c>
      <c r="T229">
        <v>5.157</v>
      </c>
      <c r="U229">
        <v>5.181</v>
      </c>
      <c r="V229">
        <v>4.585</v>
      </c>
      <c r="W229">
        <v>4.51</v>
      </c>
      <c r="X229">
        <v>2.8849999999999998</v>
      </c>
      <c r="Y229">
        <v>3.7690000000000001</v>
      </c>
      <c r="Z229">
        <v>4.1669999999999998</v>
      </c>
      <c r="AA229">
        <v>1.2</v>
      </c>
      <c r="AB229">
        <v>2.34</v>
      </c>
      <c r="AC229">
        <v>2.9969999999999999</v>
      </c>
      <c r="AD229">
        <v>2.4969999999999999</v>
      </c>
      <c r="AE229">
        <v>1.758</v>
      </c>
      <c r="AF229">
        <v>4.9370000000000003</v>
      </c>
      <c r="AG229">
        <v>-0.28000000000000003</v>
      </c>
      <c r="AH229">
        <v>1.9359999999999999</v>
      </c>
      <c r="AI229">
        <v>3.9089999999999998</v>
      </c>
      <c r="AJ229">
        <v>3.8140000000000001</v>
      </c>
      <c r="AK229">
        <v>2.3050000000000002</v>
      </c>
      <c r="AL229">
        <f t="shared" si="12"/>
        <v>2.9436</v>
      </c>
      <c r="AM229">
        <f t="shared" si="13"/>
        <v>4.2214</v>
      </c>
      <c r="AN229">
        <f t="shared" si="14"/>
        <v>2.7309999999999994</v>
      </c>
      <c r="AO229">
        <f t="shared" si="15"/>
        <v>2.7016249999999995</v>
      </c>
    </row>
    <row r="230" spans="1:41" x14ac:dyDescent="0.25">
      <c r="A230" t="s">
        <v>558</v>
      </c>
      <c r="B230" t="s">
        <v>435</v>
      </c>
      <c r="C230" t="s">
        <v>434</v>
      </c>
      <c r="D230" t="s">
        <v>433</v>
      </c>
      <c r="E230">
        <v>-0.498</v>
      </c>
      <c r="F230">
        <v>4.2</v>
      </c>
      <c r="G230">
        <v>-3.4</v>
      </c>
      <c r="H230">
        <v>5.5</v>
      </c>
      <c r="I230">
        <v>4.3</v>
      </c>
      <c r="J230">
        <v>-1</v>
      </c>
      <c r="K230">
        <v>5.6</v>
      </c>
      <c r="L230">
        <v>1.958</v>
      </c>
      <c r="M230">
        <v>2.9249999999999998</v>
      </c>
      <c r="N230">
        <v>4.58</v>
      </c>
      <c r="O230">
        <v>5.0990000000000002</v>
      </c>
      <c r="P230">
        <v>1.0509999999999999</v>
      </c>
      <c r="Q230">
        <v>2.0510000000000002</v>
      </c>
      <c r="R230">
        <v>3.153</v>
      </c>
      <c r="S230">
        <v>4.415</v>
      </c>
      <c r="T230">
        <v>4.5960000000000001</v>
      </c>
      <c r="U230">
        <v>6.5030000000000001</v>
      </c>
      <c r="V230">
        <v>-27.155000000000001</v>
      </c>
      <c r="W230">
        <v>7.6360000000000001</v>
      </c>
      <c r="X230">
        <v>7.51</v>
      </c>
      <c r="Y230">
        <v>2.1890000000000001</v>
      </c>
      <c r="Z230">
        <v>-0.98499999999999999</v>
      </c>
      <c r="AA230">
        <v>0.56899999999999995</v>
      </c>
      <c r="AB230">
        <v>2.7610000000000001</v>
      </c>
      <c r="AC230">
        <v>4.266</v>
      </c>
      <c r="AD230">
        <v>2.31</v>
      </c>
      <c r="AE230">
        <v>3.2040000000000002</v>
      </c>
      <c r="AF230">
        <v>3.2050000000000001</v>
      </c>
      <c r="AG230">
        <v>3.3149999999999999</v>
      </c>
      <c r="AH230">
        <v>4.4320000000000004</v>
      </c>
      <c r="AI230">
        <v>9.0289999999999999</v>
      </c>
      <c r="AJ230">
        <v>-2.2330000000000001</v>
      </c>
      <c r="AK230">
        <v>0.32900000000000001</v>
      </c>
      <c r="AL230">
        <f t="shared" si="12"/>
        <v>2.1761111111111111</v>
      </c>
      <c r="AM230">
        <f t="shared" si="13"/>
        <v>1.1928999999999998</v>
      </c>
      <c r="AN230">
        <f t="shared" si="14"/>
        <v>2.8500714285714293</v>
      </c>
      <c r="AO230">
        <f t="shared" si="15"/>
        <v>2.7280000000000002</v>
      </c>
    </row>
    <row r="231" spans="1:41" x14ac:dyDescent="0.25">
      <c r="A231" t="s">
        <v>557</v>
      </c>
      <c r="B231" t="s">
        <v>435</v>
      </c>
      <c r="C231" t="s">
        <v>434</v>
      </c>
      <c r="D231">
        <v>-2.0760000000000001</v>
      </c>
      <c r="E231">
        <v>0.56200000000000006</v>
      </c>
      <c r="F231">
        <v>-8.8840000000000003</v>
      </c>
      <c r="G231">
        <v>-11.497</v>
      </c>
      <c r="H231">
        <v>2.1339999999999999</v>
      </c>
      <c r="I231">
        <v>0.36599999999999999</v>
      </c>
      <c r="J231">
        <v>-0.23400000000000001</v>
      </c>
      <c r="K231">
        <v>-0.13</v>
      </c>
      <c r="L231">
        <v>-5.9809999999999999</v>
      </c>
      <c r="M231">
        <v>-4.944</v>
      </c>
      <c r="N231">
        <v>-3.01</v>
      </c>
      <c r="O231">
        <v>6.0259999999999998</v>
      </c>
      <c r="P231">
        <v>7.758</v>
      </c>
      <c r="Q231">
        <v>8.2010000000000005</v>
      </c>
      <c r="R231">
        <v>8.4819999999999993</v>
      </c>
      <c r="S231">
        <v>5.0549999999999997</v>
      </c>
      <c r="T231">
        <v>7.9560000000000004</v>
      </c>
      <c r="U231">
        <v>6.1849999999999996</v>
      </c>
      <c r="V231">
        <v>-1.7070000000000001</v>
      </c>
      <c r="W231">
        <v>2.9860000000000002</v>
      </c>
      <c r="X231">
        <v>-1.345</v>
      </c>
      <c r="Y231">
        <v>2.2599999999999998</v>
      </c>
      <c r="Z231">
        <v>1.149</v>
      </c>
      <c r="AA231">
        <v>-0.65200000000000002</v>
      </c>
      <c r="AB231">
        <v>1.5660000000000001</v>
      </c>
      <c r="AC231">
        <v>-1.9419999999999999</v>
      </c>
      <c r="AD231">
        <v>5.1269999999999998</v>
      </c>
      <c r="AE231">
        <v>7.02</v>
      </c>
      <c r="AF231">
        <v>1.9770000000000001</v>
      </c>
      <c r="AG231">
        <v>3.319</v>
      </c>
      <c r="AH231">
        <v>4.3710000000000004</v>
      </c>
      <c r="AI231">
        <v>5.4370000000000003</v>
      </c>
      <c r="AJ231">
        <v>4.8159999999999998</v>
      </c>
      <c r="AK231">
        <v>5.2220000000000004</v>
      </c>
      <c r="AL231">
        <f t="shared" si="12"/>
        <v>-3.0684</v>
      </c>
      <c r="AM231">
        <f t="shared" si="13"/>
        <v>4.7932000000000006</v>
      </c>
      <c r="AN231">
        <f t="shared" si="14"/>
        <v>2.7375000000000003</v>
      </c>
      <c r="AO231">
        <f t="shared" si="15"/>
        <v>1.647875</v>
      </c>
    </row>
    <row r="232" spans="1:41" x14ac:dyDescent="0.25">
      <c r="A232" t="s">
        <v>556</v>
      </c>
      <c r="B232" t="s">
        <v>435</v>
      </c>
      <c r="C232" t="s">
        <v>434</v>
      </c>
      <c r="D232">
        <v>7.3449999999999998</v>
      </c>
      <c r="E232">
        <v>1.056</v>
      </c>
      <c r="F232">
        <v>-2.7970000000000002</v>
      </c>
      <c r="G232">
        <v>-1.5</v>
      </c>
      <c r="H232">
        <v>0.20100000000000001</v>
      </c>
      <c r="I232">
        <v>0.75700000000000001</v>
      </c>
      <c r="J232">
        <v>0.27300000000000002</v>
      </c>
      <c r="K232">
        <v>-0.432</v>
      </c>
      <c r="L232">
        <v>0.55900000000000005</v>
      </c>
      <c r="M232">
        <v>-1.131</v>
      </c>
      <c r="N232">
        <v>-0.44</v>
      </c>
      <c r="O232">
        <v>1.262</v>
      </c>
      <c r="P232">
        <v>-2.2509999999999999</v>
      </c>
      <c r="Q232">
        <v>-4.9219999999999997</v>
      </c>
      <c r="R232">
        <v>-11.603</v>
      </c>
      <c r="S232">
        <v>9.9</v>
      </c>
      <c r="T232">
        <v>4.1429999999999998</v>
      </c>
      <c r="U232">
        <v>2.7050000000000001</v>
      </c>
      <c r="V232">
        <v>2.1819999999999999</v>
      </c>
      <c r="W232">
        <v>2.71</v>
      </c>
      <c r="X232">
        <v>0.87</v>
      </c>
      <c r="Y232">
        <v>-1.044</v>
      </c>
      <c r="Z232">
        <v>-0.251</v>
      </c>
      <c r="AA232">
        <v>0.36399999999999999</v>
      </c>
      <c r="AB232">
        <v>-3.5230000000000001</v>
      </c>
      <c r="AC232">
        <v>1.8049999999999999</v>
      </c>
      <c r="AD232">
        <v>2.2490000000000001</v>
      </c>
      <c r="AE232">
        <v>3.343</v>
      </c>
      <c r="AF232">
        <v>0.84399999999999997</v>
      </c>
      <c r="AG232">
        <v>3.0830000000000002</v>
      </c>
      <c r="AH232">
        <v>-5.4980000000000002</v>
      </c>
      <c r="AI232">
        <v>5.524</v>
      </c>
      <c r="AJ232">
        <v>2.8849999999999998</v>
      </c>
      <c r="AK232">
        <v>4.2480000000000002</v>
      </c>
      <c r="AL232">
        <f t="shared" si="12"/>
        <v>0.43309999999999976</v>
      </c>
      <c r="AM232">
        <f t="shared" si="13"/>
        <v>0.36859999999999993</v>
      </c>
      <c r="AN232">
        <f t="shared" si="14"/>
        <v>1.0642142857142858</v>
      </c>
      <c r="AO232">
        <f t="shared" si="15"/>
        <v>0.47662499999999997</v>
      </c>
    </row>
    <row r="233" spans="1:41" x14ac:dyDescent="0.25">
      <c r="A233" t="s">
        <v>555</v>
      </c>
      <c r="B233" t="s">
        <v>435</v>
      </c>
      <c r="C233" t="s">
        <v>434</v>
      </c>
      <c r="D233">
        <v>0.66800000000000004</v>
      </c>
      <c r="E233">
        <v>2.5329999999999999</v>
      </c>
      <c r="F233">
        <v>-1.391</v>
      </c>
      <c r="G233">
        <v>-0.92400000000000004</v>
      </c>
      <c r="H233">
        <v>4.3460000000000001</v>
      </c>
      <c r="I233">
        <v>4.1879999999999997</v>
      </c>
      <c r="J233">
        <v>0.72299999999999998</v>
      </c>
      <c r="K233">
        <v>6.0309999999999997</v>
      </c>
      <c r="L233">
        <v>4.6100000000000003</v>
      </c>
      <c r="M233">
        <v>4.3259999999999996</v>
      </c>
      <c r="N233">
        <v>9.7000000000000003E-2</v>
      </c>
      <c r="O233">
        <v>3.2519999999999998</v>
      </c>
      <c r="P233">
        <v>5.6239999999999997</v>
      </c>
      <c r="Q233">
        <v>6.23</v>
      </c>
      <c r="R233">
        <v>-1.3029999999999999</v>
      </c>
      <c r="S233">
        <v>4.08</v>
      </c>
      <c r="T233">
        <v>3.5779999999999998</v>
      </c>
      <c r="U233">
        <v>4.9939999999999998</v>
      </c>
      <c r="V233">
        <v>2.9020000000000001</v>
      </c>
      <c r="W233">
        <v>-1.89</v>
      </c>
      <c r="X233">
        <v>5.7480000000000002</v>
      </c>
      <c r="Y233">
        <v>2.7229999999999999</v>
      </c>
      <c r="Z233">
        <v>3.754</v>
      </c>
      <c r="AA233">
        <v>4.5469999999999997</v>
      </c>
      <c r="AB233">
        <v>6.2320000000000002</v>
      </c>
      <c r="AC233">
        <v>6.0510000000000002</v>
      </c>
      <c r="AD233">
        <v>6.5670000000000002</v>
      </c>
      <c r="AE233">
        <v>6.1879999999999997</v>
      </c>
      <c r="AF233">
        <v>4.2320000000000002</v>
      </c>
      <c r="AG233">
        <v>-2.4319999999999999</v>
      </c>
      <c r="AH233">
        <v>3.7309999999999999</v>
      </c>
      <c r="AI233">
        <v>3.8359999999999999</v>
      </c>
      <c r="AJ233">
        <v>4.1289999999999996</v>
      </c>
      <c r="AK233">
        <v>2.7919999999999998</v>
      </c>
      <c r="AL233">
        <f t="shared" si="12"/>
        <v>2.5110000000000001</v>
      </c>
      <c r="AM233">
        <f t="shared" si="13"/>
        <v>2.7563999999999997</v>
      </c>
      <c r="AN233">
        <f t="shared" si="14"/>
        <v>4.1498571428571429</v>
      </c>
      <c r="AO233">
        <f t="shared" si="15"/>
        <v>5.2262500000000003</v>
      </c>
    </row>
    <row r="234" spans="1:41" x14ac:dyDescent="0.25">
      <c r="A234" t="s">
        <v>554</v>
      </c>
      <c r="B234" t="s">
        <v>435</v>
      </c>
      <c r="C234" t="s">
        <v>434</v>
      </c>
      <c r="D234">
        <v>10.34</v>
      </c>
      <c r="E234">
        <v>9.1929999999999996</v>
      </c>
      <c r="F234">
        <v>2.887</v>
      </c>
      <c r="G234">
        <v>6.0149999999999997</v>
      </c>
      <c r="H234">
        <v>10.002000000000001</v>
      </c>
      <c r="I234">
        <v>0.71499999999999997</v>
      </c>
      <c r="J234">
        <v>11.103999999999999</v>
      </c>
      <c r="K234">
        <v>13.396000000000001</v>
      </c>
      <c r="L234">
        <v>8.5120000000000005</v>
      </c>
      <c r="M234">
        <v>2.2770000000000001</v>
      </c>
      <c r="N234">
        <v>3.831</v>
      </c>
      <c r="O234">
        <v>5.702</v>
      </c>
      <c r="P234">
        <v>6.2350000000000003</v>
      </c>
      <c r="Q234">
        <v>6.2009999999999996</v>
      </c>
      <c r="R234">
        <v>6.0359999999999996</v>
      </c>
      <c r="S234">
        <v>2.3740000000000001</v>
      </c>
      <c r="T234">
        <v>4.2590000000000003</v>
      </c>
      <c r="U234">
        <v>5.0999999999999996</v>
      </c>
      <c r="V234">
        <v>-5.883</v>
      </c>
      <c r="W234">
        <v>2.5070000000000001</v>
      </c>
      <c r="X234">
        <v>7.6630000000000003</v>
      </c>
      <c r="Y234">
        <v>0.56100000000000005</v>
      </c>
      <c r="Z234">
        <v>1.657</v>
      </c>
      <c r="AA234">
        <v>3.056</v>
      </c>
      <c r="AB234">
        <v>8.6999999999999993</v>
      </c>
      <c r="AC234">
        <v>7.3879999999999999</v>
      </c>
      <c r="AD234">
        <v>7.0330000000000004</v>
      </c>
      <c r="AE234">
        <v>6.4649999999999999</v>
      </c>
      <c r="AF234">
        <v>2.1280000000000001</v>
      </c>
      <c r="AG234">
        <v>-2.4590000000000001</v>
      </c>
      <c r="AH234">
        <v>6.7679999999999998</v>
      </c>
      <c r="AI234">
        <v>4.8150000000000004</v>
      </c>
      <c r="AJ234">
        <v>1.7</v>
      </c>
      <c r="AK234">
        <v>2.8969999999999998</v>
      </c>
      <c r="AL234">
        <f t="shared" si="12"/>
        <v>7.4441000000000015</v>
      </c>
      <c r="AM234">
        <f t="shared" si="13"/>
        <v>3.6362000000000001</v>
      </c>
      <c r="AN234">
        <f t="shared" si="14"/>
        <v>4.169428571428571</v>
      </c>
      <c r="AO234">
        <f t="shared" si="15"/>
        <v>5.3153749999999995</v>
      </c>
    </row>
    <row r="235" spans="1:41" x14ac:dyDescent="0.25">
      <c r="A235" t="s">
        <v>553</v>
      </c>
      <c r="B235" t="s">
        <v>435</v>
      </c>
      <c r="C235" t="s">
        <v>434</v>
      </c>
      <c r="D235">
        <v>0.215</v>
      </c>
      <c r="E235">
        <v>2.867</v>
      </c>
      <c r="F235">
        <v>2.8410000000000002</v>
      </c>
      <c r="G235">
        <v>0.72299999999999998</v>
      </c>
      <c r="H235">
        <v>2.6579999999999999</v>
      </c>
      <c r="I235">
        <v>-0.253</v>
      </c>
      <c r="J235">
        <v>1.5349999999999999</v>
      </c>
      <c r="K235">
        <v>4.0510000000000002</v>
      </c>
      <c r="L235">
        <v>-6.5000000000000002E-2</v>
      </c>
      <c r="M235">
        <v>0.73599999999999999</v>
      </c>
      <c r="N235">
        <v>-3.4969999999999999</v>
      </c>
      <c r="O235">
        <v>-11.891999999999999</v>
      </c>
      <c r="P235">
        <v>-3.0640000000000001</v>
      </c>
      <c r="Q235">
        <v>-0.57599999999999996</v>
      </c>
      <c r="R235">
        <v>2.9470000000000001</v>
      </c>
      <c r="S235">
        <v>2.5409999999999999</v>
      </c>
      <c r="T235">
        <v>3.4000000000000002E-2</v>
      </c>
      <c r="U235">
        <v>3.3719999999999999</v>
      </c>
      <c r="V235">
        <v>4.2080000000000002</v>
      </c>
      <c r="W235">
        <v>3.238</v>
      </c>
      <c r="X235">
        <v>4.24</v>
      </c>
      <c r="Y235">
        <v>3.7349999999999999</v>
      </c>
      <c r="Z235">
        <v>4.4909999999999997</v>
      </c>
      <c r="AA235">
        <v>3.778</v>
      </c>
      <c r="AB235">
        <v>4.7889999999999997</v>
      </c>
      <c r="AC235">
        <v>4.26</v>
      </c>
      <c r="AD235">
        <v>3.9630000000000001</v>
      </c>
      <c r="AE235">
        <v>0.51100000000000001</v>
      </c>
      <c r="AF235">
        <v>0.879</v>
      </c>
      <c r="AG235">
        <v>-6.5510000000000002</v>
      </c>
      <c r="AH235">
        <v>0.78900000000000003</v>
      </c>
      <c r="AI235">
        <v>1.8069999999999999</v>
      </c>
      <c r="AJ235">
        <v>-1.478</v>
      </c>
      <c r="AK235">
        <v>1.5249999999999999</v>
      </c>
      <c r="AL235">
        <f t="shared" si="12"/>
        <v>1.5308000000000002</v>
      </c>
      <c r="AM235">
        <f t="shared" si="13"/>
        <v>-0.26889999999999997</v>
      </c>
      <c r="AN235">
        <f t="shared" si="14"/>
        <v>1.9098571428571425</v>
      </c>
      <c r="AO235">
        <f t="shared" si="15"/>
        <v>3.7208749999999999</v>
      </c>
    </row>
    <row r="236" spans="1:41" x14ac:dyDescent="0.25">
      <c r="A236" t="s">
        <v>552</v>
      </c>
      <c r="B236" t="s">
        <v>435</v>
      </c>
      <c r="C236" t="s">
        <v>434</v>
      </c>
      <c r="D236">
        <v>7.21</v>
      </c>
      <c r="E236">
        <v>4.2649999999999997</v>
      </c>
      <c r="F236">
        <v>2.1539999999999999</v>
      </c>
      <c r="G236">
        <v>-2.1509999999999998</v>
      </c>
      <c r="H236">
        <v>4.1289999999999996</v>
      </c>
      <c r="I236">
        <v>3.2930000000000001</v>
      </c>
      <c r="J236">
        <v>6.27</v>
      </c>
      <c r="K236">
        <v>8.5459999999999994</v>
      </c>
      <c r="L236">
        <v>-0.09</v>
      </c>
      <c r="M236">
        <v>0.25800000000000001</v>
      </c>
      <c r="N236">
        <v>1.169</v>
      </c>
      <c r="O236">
        <v>-0.224</v>
      </c>
      <c r="P236">
        <v>-3.3740000000000001</v>
      </c>
      <c r="Q236">
        <v>1.3129999999999999</v>
      </c>
      <c r="R236">
        <v>3.609</v>
      </c>
      <c r="S236">
        <v>0.11700000000000001</v>
      </c>
      <c r="T236">
        <v>4.7850000000000001</v>
      </c>
      <c r="U236">
        <v>4.9130000000000003</v>
      </c>
      <c r="V236">
        <v>6.4379999999999997</v>
      </c>
      <c r="W236">
        <v>4.1630000000000003</v>
      </c>
      <c r="X236">
        <v>4.74</v>
      </c>
      <c r="Y236">
        <v>3.7629999999999999</v>
      </c>
      <c r="Z236">
        <v>0.45300000000000001</v>
      </c>
      <c r="AA236">
        <v>2.7109999999999999</v>
      </c>
      <c r="AB236">
        <v>8.2289999999999992</v>
      </c>
      <c r="AC236">
        <v>6.0019999999999998</v>
      </c>
      <c r="AD236">
        <v>4.2329999999999997</v>
      </c>
      <c r="AE236">
        <v>9.7230000000000008</v>
      </c>
      <c r="AF236">
        <v>1.149</v>
      </c>
      <c r="AG236">
        <v>-5.1470000000000002</v>
      </c>
      <c r="AH236">
        <v>-3.0670000000000002</v>
      </c>
      <c r="AI236">
        <v>2.1320000000000001</v>
      </c>
      <c r="AJ236">
        <v>1.1459999999999999</v>
      </c>
      <c r="AK236">
        <v>3.4590000000000001</v>
      </c>
      <c r="AL236">
        <f t="shared" si="12"/>
        <v>3.3883999999999994</v>
      </c>
      <c r="AM236">
        <f t="shared" si="13"/>
        <v>2.2908999999999997</v>
      </c>
      <c r="AN236">
        <f t="shared" si="14"/>
        <v>2.8232857142857144</v>
      </c>
      <c r="AO236">
        <f t="shared" si="15"/>
        <v>4.9817499999999999</v>
      </c>
    </row>
    <row r="237" spans="1:41" x14ac:dyDescent="0.25">
      <c r="A237" t="s">
        <v>551</v>
      </c>
      <c r="B237" t="s">
        <v>435</v>
      </c>
      <c r="C237" t="s">
        <v>434</v>
      </c>
      <c r="D237">
        <v>5.2809999999999997</v>
      </c>
      <c r="E237">
        <v>6.0060000000000002</v>
      </c>
      <c r="F237">
        <v>3.476</v>
      </c>
      <c r="G237">
        <v>7.2889999999999997</v>
      </c>
      <c r="H237">
        <v>3.8210000000000002</v>
      </c>
      <c r="I237">
        <v>5.2539999999999996</v>
      </c>
      <c r="J237">
        <v>4.7770000000000001</v>
      </c>
      <c r="K237">
        <v>3.9649999999999999</v>
      </c>
      <c r="L237">
        <v>9.6280000000000001</v>
      </c>
      <c r="M237">
        <v>5.9470000000000001</v>
      </c>
      <c r="N237">
        <v>5.5339999999999998</v>
      </c>
      <c r="O237">
        <v>1.0569999999999999</v>
      </c>
      <c r="P237">
        <v>5.4820000000000002</v>
      </c>
      <c r="Q237">
        <v>4.75</v>
      </c>
      <c r="R237">
        <v>6.6589999999999998</v>
      </c>
      <c r="S237">
        <v>7.5750000000000002</v>
      </c>
      <c r="T237">
        <v>7.55</v>
      </c>
      <c r="U237">
        <v>4.05</v>
      </c>
      <c r="V237">
        <v>6.1840000000000002</v>
      </c>
      <c r="W237">
        <v>8.4629999999999992</v>
      </c>
      <c r="X237">
        <v>3.9750000000000001</v>
      </c>
      <c r="Y237">
        <v>4.944</v>
      </c>
      <c r="Z237">
        <v>3.907</v>
      </c>
      <c r="AA237">
        <v>7.944</v>
      </c>
      <c r="AB237">
        <v>7.8490000000000002</v>
      </c>
      <c r="AC237">
        <v>9.2850000000000001</v>
      </c>
      <c r="AD237">
        <v>9.2639999999999993</v>
      </c>
      <c r="AE237">
        <v>9.8010000000000002</v>
      </c>
      <c r="AF237">
        <v>3.891</v>
      </c>
      <c r="AG237">
        <v>8.48</v>
      </c>
      <c r="AH237">
        <v>10.26</v>
      </c>
      <c r="AI237">
        <v>6.6379999999999999</v>
      </c>
      <c r="AJ237">
        <v>5.0810000000000004</v>
      </c>
      <c r="AK237">
        <v>6.899</v>
      </c>
      <c r="AL237">
        <f t="shared" si="12"/>
        <v>5.5444000000000004</v>
      </c>
      <c r="AM237">
        <f t="shared" si="13"/>
        <v>5.7303999999999995</v>
      </c>
      <c r="AN237">
        <f t="shared" si="14"/>
        <v>7.0155714285714286</v>
      </c>
      <c r="AO237">
        <f t="shared" si="15"/>
        <v>7.1211249999999993</v>
      </c>
    </row>
    <row r="238" spans="1:41" x14ac:dyDescent="0.25">
      <c r="A238" t="s">
        <v>550</v>
      </c>
      <c r="B238" t="s">
        <v>435</v>
      </c>
      <c r="C238" t="s">
        <v>434</v>
      </c>
      <c r="D238">
        <v>9.8800000000000008</v>
      </c>
      <c r="E238">
        <v>7.6040000000000001</v>
      </c>
      <c r="F238">
        <v>2.246</v>
      </c>
      <c r="G238">
        <v>4.1929999999999996</v>
      </c>
      <c r="H238">
        <v>6.9749999999999996</v>
      </c>
      <c r="I238">
        <v>2.4630000000000001</v>
      </c>
      <c r="J238">
        <v>5.8760000000000003</v>
      </c>
      <c r="K238">
        <v>4.9260000000000002</v>
      </c>
      <c r="L238">
        <v>5.78</v>
      </c>
      <c r="M238">
        <v>7.4569999999999999</v>
      </c>
      <c r="N238">
        <v>7.2409999999999997</v>
      </c>
      <c r="O238">
        <v>6.95</v>
      </c>
      <c r="P238">
        <v>6.46</v>
      </c>
      <c r="Q238">
        <v>7.9960000000000004</v>
      </c>
      <c r="R238">
        <v>7.54</v>
      </c>
      <c r="S238">
        <v>8.2200000000000006</v>
      </c>
      <c r="T238">
        <v>7.8179999999999996</v>
      </c>
      <c r="U238">
        <v>4.7</v>
      </c>
      <c r="V238">
        <v>-13.127000000000001</v>
      </c>
      <c r="W238">
        <v>0.79100000000000004</v>
      </c>
      <c r="X238">
        <v>4.9790000000000001</v>
      </c>
      <c r="Y238">
        <v>3.6429999999999998</v>
      </c>
      <c r="Z238">
        <v>4.4989999999999997</v>
      </c>
      <c r="AA238">
        <v>4.78</v>
      </c>
      <c r="AB238">
        <v>5.0309999999999997</v>
      </c>
      <c r="AC238">
        <v>5.6929999999999996</v>
      </c>
      <c r="AD238">
        <v>5.5010000000000003</v>
      </c>
      <c r="AE238">
        <v>6.3449999999999998</v>
      </c>
      <c r="AF238">
        <v>7.4420000000000002</v>
      </c>
      <c r="AG238">
        <v>4.702</v>
      </c>
      <c r="AH238">
        <v>6.3780000000000001</v>
      </c>
      <c r="AI238">
        <v>6.17</v>
      </c>
      <c r="AJ238">
        <v>6.03</v>
      </c>
      <c r="AK238">
        <v>5.5789999999999997</v>
      </c>
      <c r="AL238">
        <f t="shared" si="12"/>
        <v>5.74</v>
      </c>
      <c r="AM238">
        <f t="shared" si="13"/>
        <v>4.458899999999999</v>
      </c>
      <c r="AN238">
        <f t="shared" si="14"/>
        <v>5.4837142857142851</v>
      </c>
      <c r="AO238">
        <f t="shared" si="15"/>
        <v>5.0588749999999996</v>
      </c>
    </row>
    <row r="239" spans="1:41" x14ac:dyDescent="0.25">
      <c r="A239" t="s">
        <v>549</v>
      </c>
      <c r="B239" t="s">
        <v>435</v>
      </c>
      <c r="C239" t="s">
        <v>434</v>
      </c>
      <c r="D239" t="s">
        <v>433</v>
      </c>
      <c r="E239" t="s">
        <v>433</v>
      </c>
      <c r="F239" t="s">
        <v>433</v>
      </c>
      <c r="G239" t="s">
        <v>433</v>
      </c>
      <c r="H239" t="s">
        <v>433</v>
      </c>
      <c r="I239" t="s">
        <v>433</v>
      </c>
      <c r="J239" t="s">
        <v>433</v>
      </c>
      <c r="K239" t="s">
        <v>433</v>
      </c>
      <c r="L239" t="s">
        <v>433</v>
      </c>
      <c r="M239" t="s">
        <v>433</v>
      </c>
      <c r="N239" t="s">
        <v>433</v>
      </c>
      <c r="O239" t="s">
        <v>433</v>
      </c>
      <c r="P239" t="s">
        <v>433</v>
      </c>
      <c r="Q239" t="s">
        <v>433</v>
      </c>
      <c r="R239" t="s">
        <v>433</v>
      </c>
      <c r="S239" t="s">
        <v>433</v>
      </c>
      <c r="T239" t="s">
        <v>433</v>
      </c>
      <c r="U239" t="s">
        <v>433</v>
      </c>
      <c r="V239" t="s">
        <v>433</v>
      </c>
      <c r="W239" t="s">
        <v>433</v>
      </c>
      <c r="X239" t="s">
        <v>433</v>
      </c>
      <c r="Y239" t="s">
        <v>433</v>
      </c>
      <c r="Z239" t="s">
        <v>433</v>
      </c>
      <c r="AA239" t="s">
        <v>433</v>
      </c>
      <c r="AB239">
        <v>53.386000000000003</v>
      </c>
      <c r="AC239">
        <v>1.675</v>
      </c>
      <c r="AD239">
        <v>5.6379999999999999</v>
      </c>
      <c r="AE239">
        <v>1.889</v>
      </c>
      <c r="AF239">
        <v>8.2279999999999998</v>
      </c>
      <c r="AG239">
        <v>3.379</v>
      </c>
      <c r="AH239">
        <v>6.4029999999999996</v>
      </c>
      <c r="AI239">
        <v>7.5460000000000003</v>
      </c>
      <c r="AJ239">
        <v>13.936</v>
      </c>
      <c r="AK239">
        <v>6.5720000000000001</v>
      </c>
      <c r="AL239" t="e">
        <f t="shared" si="12"/>
        <v>#DIV/0!</v>
      </c>
      <c r="AM239" t="e">
        <f t="shared" si="13"/>
        <v>#DIV/0!</v>
      </c>
      <c r="AN239">
        <f t="shared" si="14"/>
        <v>10.865200000000002</v>
      </c>
      <c r="AO239">
        <f t="shared" si="15"/>
        <v>15.647</v>
      </c>
    </row>
    <row r="240" spans="1:41" x14ac:dyDescent="0.25">
      <c r="A240" t="s">
        <v>548</v>
      </c>
      <c r="B240" t="s">
        <v>435</v>
      </c>
      <c r="C240" t="s">
        <v>434</v>
      </c>
      <c r="D240">
        <v>2.8980000000000001</v>
      </c>
      <c r="E240">
        <v>2.512</v>
      </c>
      <c r="F240">
        <v>1.4950000000000001</v>
      </c>
      <c r="G240">
        <v>-0.72899999999999998</v>
      </c>
      <c r="H240">
        <v>3.2040000000000002</v>
      </c>
      <c r="I240">
        <v>1.9470000000000001</v>
      </c>
      <c r="J240">
        <v>0.42399999999999999</v>
      </c>
      <c r="K240">
        <v>3.641</v>
      </c>
      <c r="L240">
        <v>2.9980000000000002</v>
      </c>
      <c r="M240">
        <v>5.6139999999999999</v>
      </c>
      <c r="N240">
        <v>7.7110000000000003</v>
      </c>
      <c r="O240">
        <v>1.6419999999999999</v>
      </c>
      <c r="P240">
        <v>3.5790000000000002</v>
      </c>
      <c r="Q240">
        <v>2.3140000000000001</v>
      </c>
      <c r="R240">
        <v>5.8940000000000001</v>
      </c>
      <c r="S240">
        <v>9.593</v>
      </c>
      <c r="T240">
        <v>9.0839999999999996</v>
      </c>
      <c r="U240">
        <v>10.778</v>
      </c>
      <c r="V240">
        <v>8.5489999999999995</v>
      </c>
      <c r="W240">
        <v>10.201000000000001</v>
      </c>
      <c r="X240">
        <v>9.5210000000000008</v>
      </c>
      <c r="Y240">
        <v>5.2729999999999997</v>
      </c>
      <c r="Z240">
        <v>5.8380000000000001</v>
      </c>
      <c r="AA240">
        <v>2.9569999999999999</v>
      </c>
      <c r="AB240">
        <v>4.5780000000000003</v>
      </c>
      <c r="AC240">
        <v>5.6740000000000004</v>
      </c>
      <c r="AD240">
        <v>5.47</v>
      </c>
      <c r="AE240">
        <v>4.9320000000000004</v>
      </c>
      <c r="AF240">
        <v>-2.61</v>
      </c>
      <c r="AG240">
        <v>-6.3710000000000004</v>
      </c>
      <c r="AH240">
        <v>-0.27500000000000002</v>
      </c>
      <c r="AI240">
        <v>2.7730000000000001</v>
      </c>
      <c r="AJ240">
        <v>-0.313</v>
      </c>
      <c r="AK240">
        <v>0.17399999999999999</v>
      </c>
      <c r="AL240">
        <f t="shared" si="12"/>
        <v>2.4004000000000003</v>
      </c>
      <c r="AM240">
        <f t="shared" si="13"/>
        <v>6.9344999999999999</v>
      </c>
      <c r="AN240">
        <f t="shared" si="14"/>
        <v>2.687214285714286</v>
      </c>
      <c r="AO240">
        <f t="shared" si="15"/>
        <v>5.5303750000000003</v>
      </c>
    </row>
    <row r="241" spans="1:41" x14ac:dyDescent="0.25">
      <c r="A241" t="s">
        <v>547</v>
      </c>
      <c r="B241" t="s">
        <v>435</v>
      </c>
      <c r="C241" t="s">
        <v>434</v>
      </c>
      <c r="D241">
        <v>-14.927</v>
      </c>
      <c r="E241">
        <v>7.8879999999999999</v>
      </c>
      <c r="F241">
        <v>14.403</v>
      </c>
      <c r="G241">
        <v>10.297000000000001</v>
      </c>
      <c r="H241">
        <v>3.3260000000000001</v>
      </c>
      <c r="I241">
        <v>4.1920000000000002</v>
      </c>
      <c r="J241">
        <v>-9.3460000000000001</v>
      </c>
      <c r="K241">
        <v>-2.1829999999999998</v>
      </c>
      <c r="L241">
        <v>-14.06</v>
      </c>
      <c r="M241">
        <v>6.2009999999999996</v>
      </c>
      <c r="N241">
        <v>19.61</v>
      </c>
      <c r="O241">
        <v>12.593999999999999</v>
      </c>
      <c r="P241">
        <v>4.2510000000000003</v>
      </c>
      <c r="Q241">
        <v>-1.5760000000000001</v>
      </c>
      <c r="R241">
        <v>-0.35099999999999998</v>
      </c>
      <c r="S241">
        <v>2.653</v>
      </c>
      <c r="T241">
        <v>7.101</v>
      </c>
      <c r="U241">
        <v>3.3849999999999998</v>
      </c>
      <c r="V241">
        <v>2.7410000000000001</v>
      </c>
      <c r="W241">
        <v>1.9339999999999999</v>
      </c>
      <c r="X241">
        <v>5.1429999999999998</v>
      </c>
      <c r="Y241">
        <v>2.3919999999999999</v>
      </c>
      <c r="Z241">
        <v>8.0790000000000006</v>
      </c>
      <c r="AA241">
        <v>8.6389999999999993</v>
      </c>
      <c r="AB241">
        <v>4.3369999999999997</v>
      </c>
      <c r="AC241">
        <v>4.2089999999999996</v>
      </c>
      <c r="AD241">
        <v>5.7039999999999997</v>
      </c>
      <c r="AE241">
        <v>9.1159999999999997</v>
      </c>
      <c r="AF241">
        <v>0.92400000000000004</v>
      </c>
      <c r="AG241">
        <v>2.3149999999999999</v>
      </c>
      <c r="AH241">
        <v>6.577</v>
      </c>
      <c r="AI241">
        <v>3.75</v>
      </c>
      <c r="AJ241">
        <v>-6.609</v>
      </c>
      <c r="AK241">
        <v>-1.9119999999999999</v>
      </c>
      <c r="AL241">
        <f t="shared" si="12"/>
        <v>0.57910000000000017</v>
      </c>
      <c r="AM241">
        <f t="shared" si="13"/>
        <v>5.2341999999999995</v>
      </c>
      <c r="AN241">
        <f t="shared" si="14"/>
        <v>3.7617142857142851</v>
      </c>
      <c r="AO241">
        <f t="shared" si="15"/>
        <v>5.952375</v>
      </c>
    </row>
    <row r="242" spans="1:41" x14ac:dyDescent="0.25">
      <c r="A242" t="s">
        <v>546</v>
      </c>
      <c r="B242" t="s">
        <v>435</v>
      </c>
      <c r="C242" t="s">
        <v>434</v>
      </c>
      <c r="D242">
        <v>3.5680000000000001</v>
      </c>
      <c r="E242">
        <v>4.7229999999999999</v>
      </c>
      <c r="F242">
        <v>1.4239999999999999</v>
      </c>
      <c r="G242">
        <v>2.5859999999999999</v>
      </c>
      <c r="H242">
        <v>2.21</v>
      </c>
      <c r="I242">
        <v>4.4509999999999996</v>
      </c>
      <c r="J242">
        <v>3.5510000000000002</v>
      </c>
      <c r="K242">
        <v>7.49</v>
      </c>
      <c r="L242">
        <v>3.5640000000000001</v>
      </c>
      <c r="M242">
        <v>1.419</v>
      </c>
      <c r="N242">
        <v>6.633</v>
      </c>
      <c r="O242">
        <v>4.6180000000000003</v>
      </c>
      <c r="P242">
        <v>7.1550000000000002</v>
      </c>
      <c r="Q242">
        <v>3.7709999999999999</v>
      </c>
      <c r="R242">
        <v>7.0110000000000001</v>
      </c>
      <c r="S242">
        <v>9.6539999999999999</v>
      </c>
      <c r="T242">
        <v>5.7930000000000001</v>
      </c>
      <c r="U242">
        <v>3.8730000000000002</v>
      </c>
      <c r="V242">
        <v>4.3310000000000004</v>
      </c>
      <c r="W242">
        <v>3.665</v>
      </c>
      <c r="X242">
        <v>8.923</v>
      </c>
      <c r="Y242">
        <v>0.111</v>
      </c>
      <c r="Z242">
        <v>-6.0999999999999999E-2</v>
      </c>
      <c r="AA242">
        <v>1.077</v>
      </c>
      <c r="AB242">
        <v>5.0529999999999999</v>
      </c>
      <c r="AC242">
        <v>4.3390000000000004</v>
      </c>
      <c r="AD242">
        <v>5.78</v>
      </c>
      <c r="AE242">
        <v>6.2670000000000003</v>
      </c>
      <c r="AF242">
        <v>3.5009999999999999</v>
      </c>
      <c r="AG242">
        <v>1.9039999999999999</v>
      </c>
      <c r="AH242">
        <v>5.7510000000000003</v>
      </c>
      <c r="AI242">
        <v>4.1909999999999998</v>
      </c>
      <c r="AJ242">
        <v>2.996</v>
      </c>
      <c r="AK242">
        <v>3.2480000000000002</v>
      </c>
      <c r="AL242">
        <f t="shared" si="12"/>
        <v>3.4985999999999997</v>
      </c>
      <c r="AM242">
        <f t="shared" si="13"/>
        <v>5.6503999999999994</v>
      </c>
      <c r="AN242">
        <f t="shared" si="14"/>
        <v>3.7914285714285718</v>
      </c>
      <c r="AO242">
        <f t="shared" si="15"/>
        <v>3.9361250000000001</v>
      </c>
    </row>
    <row r="243" spans="1:41" x14ac:dyDescent="0.25">
      <c r="A243" t="s">
        <v>545</v>
      </c>
      <c r="B243" t="s">
        <v>435</v>
      </c>
      <c r="C243" t="s">
        <v>434</v>
      </c>
      <c r="D243">
        <v>-1.4139999999999999</v>
      </c>
      <c r="E243">
        <v>0.78100000000000003</v>
      </c>
      <c r="F243">
        <v>0.41399999999999998</v>
      </c>
      <c r="G243">
        <v>1.169</v>
      </c>
      <c r="H243">
        <v>3.226</v>
      </c>
      <c r="I243">
        <v>2.798</v>
      </c>
      <c r="J243">
        <v>2.86</v>
      </c>
      <c r="K243">
        <v>3.1920000000000002</v>
      </c>
      <c r="L243">
        <v>4.194</v>
      </c>
      <c r="M243">
        <v>3.3879999999999999</v>
      </c>
      <c r="N243">
        <v>2.0529999999999999</v>
      </c>
      <c r="O243">
        <v>1.534</v>
      </c>
      <c r="P243">
        <v>0.77300000000000002</v>
      </c>
      <c r="Q243">
        <v>-0.88800000000000001</v>
      </c>
      <c r="R243">
        <v>2.1520000000000001</v>
      </c>
      <c r="S243">
        <v>2.827</v>
      </c>
      <c r="T243">
        <v>1.095</v>
      </c>
      <c r="U243">
        <v>1.8720000000000001</v>
      </c>
      <c r="V243">
        <v>1.401</v>
      </c>
      <c r="W243">
        <v>1.464</v>
      </c>
      <c r="X243">
        <v>3.6930000000000001</v>
      </c>
      <c r="Y243">
        <v>1.7729999999999999</v>
      </c>
      <c r="Z243">
        <v>0.251</v>
      </c>
      <c r="AA243">
        <v>0.153</v>
      </c>
      <c r="AB243">
        <v>1.583</v>
      </c>
      <c r="AC243">
        <v>0.95</v>
      </c>
      <c r="AD243">
        <v>2.0059999999999998</v>
      </c>
      <c r="AE243">
        <v>1.474</v>
      </c>
      <c r="AF243">
        <v>-1.05</v>
      </c>
      <c r="AG243">
        <v>-5.4809999999999999</v>
      </c>
      <c r="AH243">
        <v>1.7110000000000001</v>
      </c>
      <c r="AI243">
        <v>0.58699999999999997</v>
      </c>
      <c r="AJ243">
        <v>-2.77</v>
      </c>
      <c r="AK243">
        <v>-1.698</v>
      </c>
      <c r="AL243">
        <f t="shared" si="12"/>
        <v>2.0607999999999995</v>
      </c>
      <c r="AM243">
        <f t="shared" si="13"/>
        <v>1.4283000000000001</v>
      </c>
      <c r="AN243">
        <f t="shared" si="14"/>
        <v>0.22728571428571434</v>
      </c>
      <c r="AO243">
        <f t="shared" si="15"/>
        <v>1.4853750000000001</v>
      </c>
    </row>
    <row r="244" spans="1:41" x14ac:dyDescent="0.25">
      <c r="A244" t="s">
        <v>544</v>
      </c>
      <c r="B244" t="s">
        <v>435</v>
      </c>
      <c r="C244" t="s">
        <v>434</v>
      </c>
      <c r="D244">
        <v>-4.0410000000000004</v>
      </c>
      <c r="E244">
        <v>4.42</v>
      </c>
      <c r="F244">
        <v>3.08</v>
      </c>
      <c r="G244">
        <v>4.1529999999999996</v>
      </c>
      <c r="H244">
        <v>0.95</v>
      </c>
      <c r="I244">
        <v>-0.9</v>
      </c>
      <c r="J244">
        <v>7</v>
      </c>
      <c r="K244">
        <v>7.7</v>
      </c>
      <c r="L244">
        <v>-3.9929999999999999</v>
      </c>
      <c r="M244">
        <v>4.7</v>
      </c>
      <c r="N244">
        <v>4.875</v>
      </c>
      <c r="O244">
        <v>0.83399999999999996</v>
      </c>
      <c r="P244">
        <v>2.778</v>
      </c>
      <c r="Q244">
        <v>2.2109999999999999</v>
      </c>
      <c r="R244">
        <v>1.875</v>
      </c>
      <c r="S244">
        <v>2.5209999999999999</v>
      </c>
      <c r="T244">
        <v>-0.24299999999999999</v>
      </c>
      <c r="U244">
        <v>-1.641</v>
      </c>
      <c r="V244">
        <v>-1.21</v>
      </c>
      <c r="W244">
        <v>0.98099999999999998</v>
      </c>
      <c r="X244">
        <v>0.77600000000000002</v>
      </c>
      <c r="Y244">
        <v>1.2809999999999999</v>
      </c>
      <c r="Z244">
        <v>0.67500000000000004</v>
      </c>
      <c r="AA244">
        <v>3.6659999999999999</v>
      </c>
      <c r="AB244">
        <v>1.3240000000000001</v>
      </c>
      <c r="AC244">
        <v>0.89400000000000002</v>
      </c>
      <c r="AD244">
        <v>2.8730000000000002</v>
      </c>
      <c r="AE244">
        <v>1.4339999999999999</v>
      </c>
      <c r="AF244">
        <v>-0.80800000000000005</v>
      </c>
      <c r="AG244">
        <v>-3.419</v>
      </c>
      <c r="AH244">
        <v>-1.4510000000000001</v>
      </c>
      <c r="AI244">
        <v>1.399</v>
      </c>
      <c r="AJ244">
        <v>-0.46700000000000003</v>
      </c>
      <c r="AK244">
        <v>0.19800000000000001</v>
      </c>
      <c r="AL244">
        <f t="shared" si="12"/>
        <v>2.3068999999999997</v>
      </c>
      <c r="AM244">
        <f t="shared" si="13"/>
        <v>1.2981</v>
      </c>
      <c r="AN244">
        <f t="shared" si="14"/>
        <v>0.59821428571428559</v>
      </c>
      <c r="AO244">
        <f t="shared" si="15"/>
        <v>1.615375</v>
      </c>
    </row>
    <row r="245" spans="1:41" x14ac:dyDescent="0.25">
      <c r="A245" t="s">
        <v>543</v>
      </c>
      <c r="B245" t="s">
        <v>435</v>
      </c>
      <c r="C245" t="s">
        <v>434</v>
      </c>
      <c r="D245">
        <v>3.181</v>
      </c>
      <c r="E245">
        <v>4.1769999999999996</v>
      </c>
      <c r="F245">
        <v>3.3769999999999998</v>
      </c>
      <c r="G245">
        <v>3.0609999999999999</v>
      </c>
      <c r="H245">
        <v>4.4640000000000004</v>
      </c>
      <c r="I245">
        <v>6.3330000000000002</v>
      </c>
      <c r="J245">
        <v>2.831</v>
      </c>
      <c r="K245">
        <v>4.1070000000000002</v>
      </c>
      <c r="L245">
        <v>7.1470000000000002</v>
      </c>
      <c r="M245">
        <v>5.37</v>
      </c>
      <c r="N245">
        <v>5.5720000000000001</v>
      </c>
      <c r="O245">
        <v>3.3239999999999998</v>
      </c>
      <c r="P245">
        <v>0.81899999999999995</v>
      </c>
      <c r="Q245">
        <v>0.17100000000000001</v>
      </c>
      <c r="R245">
        <v>0.86399999999999999</v>
      </c>
      <c r="S245">
        <v>1.9419999999999999</v>
      </c>
      <c r="T245">
        <v>2.61</v>
      </c>
      <c r="U245">
        <v>1.5960000000000001</v>
      </c>
      <c r="V245">
        <v>-2.0030000000000001</v>
      </c>
      <c r="W245">
        <v>-0.19900000000000001</v>
      </c>
      <c r="X245">
        <v>2.2570000000000001</v>
      </c>
      <c r="Y245">
        <v>0.35499999999999998</v>
      </c>
      <c r="Z245">
        <v>0.28999999999999998</v>
      </c>
      <c r="AA245">
        <v>1.6850000000000001</v>
      </c>
      <c r="AB245">
        <v>2.3610000000000002</v>
      </c>
      <c r="AC245">
        <v>1.3029999999999999</v>
      </c>
      <c r="AD245">
        <v>1.6930000000000001</v>
      </c>
      <c r="AE245">
        <v>2.1920000000000002</v>
      </c>
      <c r="AF245">
        <v>-1.042</v>
      </c>
      <c r="AG245">
        <v>-5.5270000000000001</v>
      </c>
      <c r="AH245">
        <v>4.6520000000000001</v>
      </c>
      <c r="AI245">
        <v>-0.45300000000000001</v>
      </c>
      <c r="AJ245">
        <v>1.754</v>
      </c>
      <c r="AK245">
        <v>1.613</v>
      </c>
      <c r="AL245">
        <f t="shared" si="12"/>
        <v>4.4047999999999998</v>
      </c>
      <c r="AM245">
        <f t="shared" si="13"/>
        <v>1.4696</v>
      </c>
      <c r="AN245">
        <f t="shared" si="14"/>
        <v>0.93807142857142867</v>
      </c>
      <c r="AO245">
        <f t="shared" si="15"/>
        <v>1.5170000000000001</v>
      </c>
    </row>
    <row r="246" spans="1:41" x14ac:dyDescent="0.25">
      <c r="A246" t="s">
        <v>542</v>
      </c>
      <c r="B246" t="s">
        <v>435</v>
      </c>
      <c r="C246" t="s">
        <v>434</v>
      </c>
      <c r="D246">
        <v>11.173</v>
      </c>
      <c r="E246">
        <v>17.183</v>
      </c>
      <c r="F246">
        <v>7.0259999999999998</v>
      </c>
      <c r="G246">
        <v>-2.2130000000000001</v>
      </c>
      <c r="H246">
        <v>4.2850000000000001</v>
      </c>
      <c r="I246">
        <v>-2.7029999999999998</v>
      </c>
      <c r="J246">
        <v>5.5039999999999996</v>
      </c>
      <c r="K246">
        <v>2.3250000000000002</v>
      </c>
      <c r="L246">
        <v>1.4610000000000001</v>
      </c>
      <c r="M246">
        <v>-10.734</v>
      </c>
      <c r="N246">
        <v>-0.28000000000000003</v>
      </c>
      <c r="O246">
        <v>1.62</v>
      </c>
      <c r="P246">
        <v>14.351000000000001</v>
      </c>
      <c r="Q246">
        <v>4.4850000000000003</v>
      </c>
      <c r="R246">
        <v>4.9790000000000001</v>
      </c>
      <c r="S246">
        <v>6.1890000000000001</v>
      </c>
      <c r="T246">
        <v>2.0750000000000002</v>
      </c>
      <c r="U246">
        <v>3.3220000000000001</v>
      </c>
      <c r="V246">
        <v>3.012</v>
      </c>
      <c r="W246">
        <v>3.3820000000000001</v>
      </c>
      <c r="X246">
        <v>4.2519999999999998</v>
      </c>
      <c r="Y246">
        <v>5.2690000000000001</v>
      </c>
      <c r="Z246">
        <v>5.7859999999999996</v>
      </c>
      <c r="AA246">
        <v>4.18</v>
      </c>
      <c r="AB246">
        <v>8.5589999999999993</v>
      </c>
      <c r="AC246">
        <v>8.1359999999999992</v>
      </c>
      <c r="AD246">
        <v>8.093</v>
      </c>
      <c r="AE246">
        <v>8.1760000000000002</v>
      </c>
      <c r="AF246">
        <v>7.2320000000000002</v>
      </c>
      <c r="AG246">
        <v>5.4770000000000003</v>
      </c>
      <c r="AH246">
        <v>2.3109999999999999</v>
      </c>
      <c r="AI246">
        <v>2.5870000000000002</v>
      </c>
      <c r="AJ246">
        <v>2.6509999999999998</v>
      </c>
      <c r="AK246">
        <v>2.8290000000000002</v>
      </c>
      <c r="AL246">
        <f t="shared" si="12"/>
        <v>3.3307000000000002</v>
      </c>
      <c r="AM246">
        <f t="shared" si="13"/>
        <v>4.3135000000000003</v>
      </c>
      <c r="AN246">
        <f t="shared" si="14"/>
        <v>5.3955714285714285</v>
      </c>
      <c r="AO246">
        <f t="shared" si="15"/>
        <v>6.556375000000001</v>
      </c>
    </row>
    <row r="247" spans="1:41" x14ac:dyDescent="0.25">
      <c r="A247" t="s">
        <v>541</v>
      </c>
      <c r="B247" t="s">
        <v>435</v>
      </c>
      <c r="C247" t="s">
        <v>434</v>
      </c>
      <c r="D247" t="s">
        <v>433</v>
      </c>
      <c r="E247" t="s">
        <v>433</v>
      </c>
      <c r="F247" t="s">
        <v>433</v>
      </c>
      <c r="G247" t="s">
        <v>433</v>
      </c>
      <c r="H247" t="s">
        <v>433</v>
      </c>
      <c r="I247" t="s">
        <v>433</v>
      </c>
      <c r="J247" t="s">
        <v>433</v>
      </c>
      <c r="K247" t="s">
        <v>433</v>
      </c>
      <c r="L247" t="s">
        <v>433</v>
      </c>
      <c r="M247" t="s">
        <v>433</v>
      </c>
      <c r="N247" t="s">
        <v>433</v>
      </c>
      <c r="O247" t="s">
        <v>433</v>
      </c>
      <c r="P247" t="s">
        <v>433</v>
      </c>
      <c r="Q247">
        <v>-9.1999999999999993</v>
      </c>
      <c r="R247">
        <v>-12.58</v>
      </c>
      <c r="S247">
        <v>-8.1999999999999993</v>
      </c>
      <c r="T247">
        <v>0.5</v>
      </c>
      <c r="U247">
        <v>1.7</v>
      </c>
      <c r="V247">
        <v>-1.9</v>
      </c>
      <c r="W247">
        <v>2.7</v>
      </c>
      <c r="X247">
        <v>9.8000000000000007</v>
      </c>
      <c r="Y247">
        <v>13.5</v>
      </c>
      <c r="Z247">
        <v>9.8000000000000007</v>
      </c>
      <c r="AA247">
        <v>9.3000000000000007</v>
      </c>
      <c r="AB247">
        <v>9.6</v>
      </c>
      <c r="AC247">
        <v>9.6999999999999993</v>
      </c>
      <c r="AD247">
        <v>10.7</v>
      </c>
      <c r="AE247">
        <v>8.9</v>
      </c>
      <c r="AF247">
        <v>3.3</v>
      </c>
      <c r="AG247">
        <v>1.2</v>
      </c>
      <c r="AH247">
        <v>7.3</v>
      </c>
      <c r="AI247">
        <v>7.5</v>
      </c>
      <c r="AJ247">
        <v>5</v>
      </c>
      <c r="AK247">
        <v>6</v>
      </c>
      <c r="AL247" t="e">
        <f t="shared" si="12"/>
        <v>#DIV/0!</v>
      </c>
      <c r="AM247">
        <f t="shared" si="13"/>
        <v>-3.8542857142857145</v>
      </c>
      <c r="AN247">
        <f t="shared" si="14"/>
        <v>7.9714285714285724</v>
      </c>
      <c r="AO247">
        <f t="shared" si="15"/>
        <v>10.162500000000001</v>
      </c>
    </row>
    <row r="248" spans="1:41" x14ac:dyDescent="0.25">
      <c r="A248" t="s">
        <v>540</v>
      </c>
      <c r="B248" t="s">
        <v>435</v>
      </c>
      <c r="C248" t="s">
        <v>434</v>
      </c>
      <c r="D248">
        <v>5.5720000000000001</v>
      </c>
      <c r="E248">
        <v>4.0999999999999996</v>
      </c>
      <c r="F248">
        <v>5.0519999999999996</v>
      </c>
      <c r="G248">
        <v>1.593</v>
      </c>
      <c r="H248">
        <v>1.6</v>
      </c>
      <c r="I248">
        <v>4.0730000000000004</v>
      </c>
      <c r="J248">
        <v>6.9820000000000002</v>
      </c>
      <c r="K248">
        <v>5.8109999999999999</v>
      </c>
      <c r="L248">
        <v>6.0910000000000002</v>
      </c>
      <c r="M248">
        <v>4.5540000000000003</v>
      </c>
      <c r="N248">
        <v>4.1340000000000003</v>
      </c>
      <c r="O248">
        <v>1.339</v>
      </c>
      <c r="P248">
        <v>-1.08</v>
      </c>
      <c r="Q248">
        <v>-9.5000000000000001E-2</v>
      </c>
      <c r="R248">
        <v>2.5310000000000001</v>
      </c>
      <c r="S248">
        <v>4.2869999999999999</v>
      </c>
      <c r="T248">
        <v>4.0110000000000001</v>
      </c>
      <c r="U248">
        <v>0.22</v>
      </c>
      <c r="V248">
        <v>3.33</v>
      </c>
      <c r="W248">
        <v>2.407</v>
      </c>
      <c r="X248">
        <v>0.59899999999999998</v>
      </c>
      <c r="Y248">
        <v>3.9790000000000001</v>
      </c>
      <c r="Z248">
        <v>0.48099999999999998</v>
      </c>
      <c r="AA248">
        <v>2.9489999999999998</v>
      </c>
      <c r="AB248">
        <v>4.6349999999999998</v>
      </c>
      <c r="AC248">
        <v>5.665</v>
      </c>
      <c r="AD248">
        <v>5.8540000000000001</v>
      </c>
      <c r="AE248">
        <v>6.851</v>
      </c>
      <c r="AF248">
        <v>0.23200000000000001</v>
      </c>
      <c r="AG248">
        <v>3.3069999999999999</v>
      </c>
      <c r="AH248">
        <v>8.4060000000000006</v>
      </c>
      <c r="AI248">
        <v>6.1219999999999999</v>
      </c>
      <c r="AJ248">
        <v>4.452</v>
      </c>
      <c r="AK248">
        <v>5.7430000000000003</v>
      </c>
      <c r="AL248">
        <f t="shared" si="12"/>
        <v>4.5428000000000006</v>
      </c>
      <c r="AM248">
        <f t="shared" si="13"/>
        <v>2.1084000000000001</v>
      </c>
      <c r="AN248">
        <f t="shared" si="14"/>
        <v>4.2339285714285717</v>
      </c>
      <c r="AO248">
        <f t="shared" si="15"/>
        <v>3.8766249999999998</v>
      </c>
    </row>
    <row r="249" spans="1:41" x14ac:dyDescent="0.25">
      <c r="A249" t="s">
        <v>539</v>
      </c>
      <c r="B249" t="s">
        <v>435</v>
      </c>
      <c r="C249" t="s">
        <v>434</v>
      </c>
      <c r="D249" t="s">
        <v>433</v>
      </c>
      <c r="E249">
        <v>-3.4830000000000001</v>
      </c>
      <c r="F249">
        <v>6.7910000000000004</v>
      </c>
      <c r="G249">
        <v>-0.71299999999999997</v>
      </c>
      <c r="H249">
        <v>5.024</v>
      </c>
      <c r="I249">
        <v>-6.6059999999999999</v>
      </c>
      <c r="J249">
        <v>-1.22</v>
      </c>
      <c r="K249">
        <v>-9.125</v>
      </c>
      <c r="L249">
        <v>9.1</v>
      </c>
      <c r="M249">
        <v>-2.4369999999999998</v>
      </c>
      <c r="N249">
        <v>4.13</v>
      </c>
      <c r="O249">
        <v>-2.59</v>
      </c>
      <c r="P249">
        <v>0.187</v>
      </c>
      <c r="Q249">
        <v>0.57999999999999996</v>
      </c>
      <c r="R249">
        <v>1.3160000000000001</v>
      </c>
      <c r="S249">
        <v>-0.64100000000000001</v>
      </c>
      <c r="T249">
        <v>3.0089999999999999</v>
      </c>
      <c r="U249">
        <v>2.3580000000000001</v>
      </c>
      <c r="V249">
        <v>7.2619999999999996</v>
      </c>
      <c r="W249">
        <v>-2.758</v>
      </c>
      <c r="X249">
        <v>5.3029999999999999</v>
      </c>
      <c r="Y249">
        <v>0.70299999999999996</v>
      </c>
      <c r="Z249">
        <v>0.92100000000000004</v>
      </c>
      <c r="AA249">
        <v>4.2089999999999996</v>
      </c>
      <c r="AB249">
        <v>-1.714</v>
      </c>
      <c r="AC249">
        <v>4.9560000000000004</v>
      </c>
      <c r="AD249">
        <v>-1.583</v>
      </c>
      <c r="AE249">
        <v>2.2309999999999999</v>
      </c>
      <c r="AF249">
        <v>-0.76700000000000002</v>
      </c>
      <c r="AG249">
        <v>0.28799999999999998</v>
      </c>
      <c r="AH249">
        <v>-0.94199999999999995</v>
      </c>
      <c r="AI249">
        <v>-0.245</v>
      </c>
      <c r="AJ249">
        <v>3.3610000000000002</v>
      </c>
      <c r="AK249">
        <v>2.3889999999999998</v>
      </c>
      <c r="AL249">
        <f t="shared" si="12"/>
        <v>-0.29655555555555568</v>
      </c>
      <c r="AM249">
        <f t="shared" si="13"/>
        <v>1.2853000000000001</v>
      </c>
      <c r="AN249">
        <f t="shared" si="14"/>
        <v>1.365</v>
      </c>
      <c r="AO249">
        <f t="shared" si="15"/>
        <v>1.87825</v>
      </c>
    </row>
    <row r="250" spans="1:41" x14ac:dyDescent="0.25">
      <c r="A250" t="s">
        <v>538</v>
      </c>
      <c r="B250" t="s">
        <v>435</v>
      </c>
      <c r="C250" t="s">
        <v>434</v>
      </c>
      <c r="D250">
        <v>-1.7010000000000001</v>
      </c>
      <c r="E250">
        <v>7.181</v>
      </c>
      <c r="F250">
        <v>8.2650000000000006</v>
      </c>
      <c r="G250">
        <v>13.242000000000001</v>
      </c>
      <c r="H250">
        <v>10.443</v>
      </c>
      <c r="I250">
        <v>7.75</v>
      </c>
      <c r="J250">
        <v>11.224</v>
      </c>
      <c r="K250">
        <v>12.467000000000001</v>
      </c>
      <c r="L250">
        <v>11.904999999999999</v>
      </c>
      <c r="M250">
        <v>7.03</v>
      </c>
      <c r="N250">
        <v>9.8109999999999999</v>
      </c>
      <c r="O250">
        <v>10.353999999999999</v>
      </c>
      <c r="P250">
        <v>6.1749999999999998</v>
      </c>
      <c r="Q250">
        <v>6.8470000000000004</v>
      </c>
      <c r="R250">
        <v>9.2059999999999995</v>
      </c>
      <c r="S250">
        <v>9.5709999999999997</v>
      </c>
      <c r="T250">
        <v>7.5949999999999998</v>
      </c>
      <c r="U250">
        <v>5.9219999999999997</v>
      </c>
      <c r="V250">
        <v>-5.4710000000000001</v>
      </c>
      <c r="W250">
        <v>11.308999999999999</v>
      </c>
      <c r="X250">
        <v>8.9239999999999995</v>
      </c>
      <c r="Y250">
        <v>4.5250000000000004</v>
      </c>
      <c r="Z250">
        <v>7.4320000000000004</v>
      </c>
      <c r="AA250">
        <v>2.9329999999999998</v>
      </c>
      <c r="AB250">
        <v>4.9000000000000004</v>
      </c>
      <c r="AC250">
        <v>3.9239999999999999</v>
      </c>
      <c r="AD250">
        <v>5.1760000000000002</v>
      </c>
      <c r="AE250">
        <v>5.4630000000000001</v>
      </c>
      <c r="AF250">
        <v>2.8290000000000002</v>
      </c>
      <c r="AG250">
        <v>0.70799999999999996</v>
      </c>
      <c r="AH250">
        <v>6.4969999999999999</v>
      </c>
      <c r="AI250">
        <v>3.6819999999999999</v>
      </c>
      <c r="AJ250">
        <v>2.2919999999999998</v>
      </c>
      <c r="AK250">
        <v>2.9710000000000001</v>
      </c>
      <c r="AL250">
        <f t="shared" si="12"/>
        <v>8.7805999999999997</v>
      </c>
      <c r="AM250">
        <f t="shared" si="13"/>
        <v>7.131899999999999</v>
      </c>
      <c r="AN250">
        <f t="shared" si="14"/>
        <v>4.4468571428571426</v>
      </c>
      <c r="AO250">
        <f t="shared" si="15"/>
        <v>5.4096250000000001</v>
      </c>
    </row>
    <row r="251" spans="1:41" x14ac:dyDescent="0.25">
      <c r="A251" t="s">
        <v>537</v>
      </c>
      <c r="B251" t="s">
        <v>435</v>
      </c>
      <c r="C251" t="s">
        <v>434</v>
      </c>
      <c r="D251" t="s">
        <v>433</v>
      </c>
      <c r="E251" t="s">
        <v>433</v>
      </c>
      <c r="F251" t="s">
        <v>433</v>
      </c>
      <c r="G251" t="s">
        <v>433</v>
      </c>
      <c r="H251" t="s">
        <v>433</v>
      </c>
      <c r="I251" t="s">
        <v>433</v>
      </c>
      <c r="J251" t="s">
        <v>433</v>
      </c>
      <c r="K251" t="s">
        <v>433</v>
      </c>
      <c r="L251" t="s">
        <v>433</v>
      </c>
      <c r="M251" t="s">
        <v>433</v>
      </c>
      <c r="N251" t="s">
        <v>433</v>
      </c>
      <c r="O251" t="s">
        <v>433</v>
      </c>
      <c r="P251" t="s">
        <v>433</v>
      </c>
      <c r="Q251" t="s">
        <v>433</v>
      </c>
      <c r="R251" t="s">
        <v>433</v>
      </c>
      <c r="S251" t="s">
        <v>433</v>
      </c>
      <c r="T251" t="s">
        <v>433</v>
      </c>
      <c r="U251" t="s">
        <v>433</v>
      </c>
      <c r="V251" t="s">
        <v>433</v>
      </c>
      <c r="W251" t="s">
        <v>433</v>
      </c>
      <c r="X251" t="s">
        <v>433</v>
      </c>
      <c r="Y251">
        <v>5.1230000000000002</v>
      </c>
      <c r="Z251">
        <v>-0.70199999999999996</v>
      </c>
      <c r="AA251">
        <v>5.4189999999999996</v>
      </c>
      <c r="AB251">
        <v>2.6120000000000001</v>
      </c>
      <c r="AC251">
        <v>3.8540000000000001</v>
      </c>
      <c r="AD251">
        <v>3.4079999999999999</v>
      </c>
      <c r="AE251">
        <v>8.3000000000000007</v>
      </c>
      <c r="AF251">
        <v>4.4909999999999997</v>
      </c>
      <c r="AG251">
        <v>3.5920000000000001</v>
      </c>
      <c r="AH251">
        <v>3.31</v>
      </c>
      <c r="AI251">
        <v>4.3789999999999996</v>
      </c>
      <c r="AJ251">
        <v>2.8090000000000002</v>
      </c>
      <c r="AK251">
        <v>3.3889999999999998</v>
      </c>
      <c r="AL251" t="e">
        <f t="shared" si="12"/>
        <v>#DIV/0!</v>
      </c>
      <c r="AM251" t="e">
        <f t="shared" si="13"/>
        <v>#DIV/0!</v>
      </c>
      <c r="AN251">
        <f t="shared" si="14"/>
        <v>3.8449230769230769</v>
      </c>
      <c r="AO251">
        <f t="shared" si="15"/>
        <v>4.0020000000000007</v>
      </c>
    </row>
    <row r="252" spans="1:41" x14ac:dyDescent="0.25">
      <c r="A252" t="s">
        <v>536</v>
      </c>
      <c r="B252" t="s">
        <v>435</v>
      </c>
      <c r="C252" t="s">
        <v>434</v>
      </c>
      <c r="D252">
        <v>-20.364000000000001</v>
      </c>
      <c r="E252">
        <v>-18.920999999999999</v>
      </c>
      <c r="F252">
        <v>-9.5039999999999996</v>
      </c>
      <c r="G252">
        <v>5.2530000000000001</v>
      </c>
      <c r="H252">
        <v>5.24</v>
      </c>
      <c r="I252">
        <v>-4.258</v>
      </c>
      <c r="J252">
        <v>8.5649999999999995</v>
      </c>
      <c r="K252">
        <v>8.1419999999999995</v>
      </c>
      <c r="L252">
        <v>-10.050000000000001</v>
      </c>
      <c r="M252">
        <v>25.896000000000001</v>
      </c>
      <c r="N252">
        <v>-26.228999999999999</v>
      </c>
      <c r="O252">
        <v>-41.008000000000003</v>
      </c>
      <c r="P252">
        <v>82.808999999999997</v>
      </c>
      <c r="Q252">
        <v>35.131999999999998</v>
      </c>
      <c r="R252">
        <v>8.6159999999999997</v>
      </c>
      <c r="S252">
        <v>1.669</v>
      </c>
      <c r="T252">
        <v>0.59799999999999998</v>
      </c>
      <c r="U252">
        <v>2.4929999999999999</v>
      </c>
      <c r="V252">
        <v>3.6539999999999999</v>
      </c>
      <c r="W252">
        <v>-1.7889999999999999</v>
      </c>
      <c r="X252">
        <v>4.6909999999999998</v>
      </c>
      <c r="Y252">
        <v>0.20899999999999999</v>
      </c>
      <c r="Z252">
        <v>3.0139999999999998</v>
      </c>
      <c r="AA252">
        <v>17.337</v>
      </c>
      <c r="AB252">
        <v>10.762</v>
      </c>
      <c r="AC252">
        <v>10.076000000000001</v>
      </c>
      <c r="AD252">
        <v>7.52</v>
      </c>
      <c r="AE252">
        <v>5.992</v>
      </c>
      <c r="AF252">
        <v>2.48</v>
      </c>
      <c r="AG252">
        <v>-7.0759999999999996</v>
      </c>
      <c r="AH252">
        <v>-2.371</v>
      </c>
      <c r="AI252">
        <v>9.6280000000000001</v>
      </c>
      <c r="AJ252">
        <v>6.6260000000000003</v>
      </c>
      <c r="AK252">
        <v>1.4790000000000001</v>
      </c>
      <c r="AL252">
        <f t="shared" si="12"/>
        <v>-1.0000999999999998</v>
      </c>
      <c r="AM252">
        <f t="shared" si="13"/>
        <v>6.5944999999999991</v>
      </c>
      <c r="AN252">
        <f t="shared" si="14"/>
        <v>5.0262142857142846</v>
      </c>
      <c r="AO252">
        <f t="shared" si="15"/>
        <v>7.450124999999999</v>
      </c>
    </row>
    <row r="253" spans="1:41" x14ac:dyDescent="0.25">
      <c r="A253" t="s">
        <v>535</v>
      </c>
      <c r="B253" t="s">
        <v>435</v>
      </c>
      <c r="C253" t="s">
        <v>434</v>
      </c>
      <c r="D253" t="s">
        <v>433</v>
      </c>
      <c r="E253" t="s">
        <v>433</v>
      </c>
      <c r="F253" t="s">
        <v>433</v>
      </c>
      <c r="G253" t="s">
        <v>433</v>
      </c>
      <c r="H253" t="s">
        <v>433</v>
      </c>
      <c r="I253" t="s">
        <v>433</v>
      </c>
      <c r="J253" t="s">
        <v>433</v>
      </c>
      <c r="K253" t="s">
        <v>433</v>
      </c>
      <c r="L253" t="s">
        <v>433</v>
      </c>
      <c r="M253" t="s">
        <v>433</v>
      </c>
      <c r="N253" t="s">
        <v>433</v>
      </c>
      <c r="O253" t="s">
        <v>433</v>
      </c>
      <c r="P253" t="s">
        <v>433</v>
      </c>
      <c r="Q253">
        <v>-13.005000000000001</v>
      </c>
      <c r="R253">
        <v>-19.806999999999999</v>
      </c>
      <c r="S253">
        <v>-5.7510000000000003</v>
      </c>
      <c r="T253">
        <v>7.0839999999999996</v>
      </c>
      <c r="U253">
        <v>9.9</v>
      </c>
      <c r="V253">
        <v>2.1</v>
      </c>
      <c r="W253">
        <v>3.7</v>
      </c>
      <c r="X253">
        <v>5.3979999999999997</v>
      </c>
      <c r="Y253">
        <v>5.3</v>
      </c>
      <c r="Z253">
        <v>-2.1999999999999999E-2</v>
      </c>
      <c r="AA253">
        <v>7</v>
      </c>
      <c r="AB253">
        <v>7.0270000000000001</v>
      </c>
      <c r="AC253">
        <v>-0.16</v>
      </c>
      <c r="AD253">
        <v>3.1</v>
      </c>
      <c r="AE253">
        <v>8.5429999999999993</v>
      </c>
      <c r="AF253">
        <v>7.5659999999999998</v>
      </c>
      <c r="AG253">
        <v>2.9</v>
      </c>
      <c r="AH253">
        <v>-0.47199999999999998</v>
      </c>
      <c r="AI253">
        <v>5.9560000000000004</v>
      </c>
      <c r="AJ253">
        <v>-0.9</v>
      </c>
      <c r="AK253">
        <v>10.534000000000001</v>
      </c>
      <c r="AL253" t="e">
        <f t="shared" si="12"/>
        <v>#DIV/0!</v>
      </c>
      <c r="AM253">
        <f t="shared" si="13"/>
        <v>-2.2541428571428561</v>
      </c>
      <c r="AN253">
        <f t="shared" si="14"/>
        <v>4.4121428571428583</v>
      </c>
      <c r="AO253">
        <f t="shared" si="15"/>
        <v>4.5232500000000009</v>
      </c>
    </row>
    <row r="254" spans="1:41" x14ac:dyDescent="0.25">
      <c r="A254" t="s">
        <v>198</v>
      </c>
      <c r="B254" t="s">
        <v>435</v>
      </c>
      <c r="C254" t="s">
        <v>434</v>
      </c>
      <c r="D254">
        <v>10.004</v>
      </c>
      <c r="E254">
        <v>15.332000000000001</v>
      </c>
      <c r="F254">
        <v>4.7149999999999999</v>
      </c>
      <c r="G254">
        <v>3</v>
      </c>
      <c r="H254">
        <v>6.4379999999999997</v>
      </c>
      <c r="I254">
        <v>9.1219999999999999</v>
      </c>
      <c r="J254">
        <v>4.8289999999999997</v>
      </c>
      <c r="K254">
        <v>-0.96</v>
      </c>
      <c r="L254">
        <v>-2.1</v>
      </c>
      <c r="M254">
        <v>9.8930000000000007</v>
      </c>
      <c r="N254">
        <v>6.6859999999999999</v>
      </c>
      <c r="O254">
        <v>3.9990000000000001</v>
      </c>
      <c r="P254">
        <v>6.9989999999999997</v>
      </c>
      <c r="Q254">
        <v>5.867</v>
      </c>
      <c r="R254">
        <v>8.16</v>
      </c>
      <c r="S254">
        <v>7.0449999999999999</v>
      </c>
      <c r="T254">
        <v>6.8920000000000003</v>
      </c>
      <c r="U254">
        <v>6.907</v>
      </c>
      <c r="V254">
        <v>4.38</v>
      </c>
      <c r="W254">
        <v>4.1349999999999998</v>
      </c>
      <c r="X254">
        <v>6.3239999999999998</v>
      </c>
      <c r="Y254">
        <v>4.6230000000000002</v>
      </c>
      <c r="Z254">
        <v>6.8650000000000002</v>
      </c>
      <c r="AA254">
        <v>6.21</v>
      </c>
      <c r="AB254">
        <v>7.0209999999999999</v>
      </c>
      <c r="AC254">
        <v>6.7670000000000003</v>
      </c>
      <c r="AD254">
        <v>8.6449999999999996</v>
      </c>
      <c r="AE254">
        <v>7.843</v>
      </c>
      <c r="AF254">
        <v>7.7850000000000001</v>
      </c>
      <c r="AG254">
        <v>7.5019999999999998</v>
      </c>
      <c r="AH254">
        <v>8.1310000000000002</v>
      </c>
      <c r="AI254">
        <v>8.0399999999999991</v>
      </c>
      <c r="AJ254">
        <v>7.8979999999999997</v>
      </c>
      <c r="AK254">
        <v>7.968</v>
      </c>
      <c r="AL254">
        <f t="shared" si="12"/>
        <v>6.0273000000000003</v>
      </c>
      <c r="AM254">
        <f t="shared" si="13"/>
        <v>6.1070000000000011</v>
      </c>
      <c r="AN254">
        <f t="shared" si="14"/>
        <v>7.2587142857142855</v>
      </c>
      <c r="AO254">
        <f t="shared" si="15"/>
        <v>6.7872500000000002</v>
      </c>
    </row>
    <row r="255" spans="1:41" x14ac:dyDescent="0.25">
      <c r="A255" t="s">
        <v>534</v>
      </c>
      <c r="B255" t="s">
        <v>435</v>
      </c>
      <c r="C255" t="s">
        <v>434</v>
      </c>
      <c r="D255" t="s">
        <v>433</v>
      </c>
      <c r="E255" t="s">
        <v>433</v>
      </c>
      <c r="F255" t="s">
        <v>433</v>
      </c>
      <c r="G255" t="s">
        <v>433</v>
      </c>
      <c r="H255" t="s">
        <v>433</v>
      </c>
      <c r="I255" t="s">
        <v>433</v>
      </c>
      <c r="J255" t="s">
        <v>433</v>
      </c>
      <c r="K255" t="s">
        <v>433</v>
      </c>
      <c r="L255" t="s">
        <v>433</v>
      </c>
      <c r="M255" t="s">
        <v>433</v>
      </c>
      <c r="N255" t="s">
        <v>433</v>
      </c>
      <c r="O255" t="s">
        <v>433</v>
      </c>
      <c r="P255" t="s">
        <v>433</v>
      </c>
      <c r="Q255">
        <v>-11.4</v>
      </c>
      <c r="R255">
        <v>2.2000000000000002</v>
      </c>
      <c r="S255">
        <v>-2.0840000000000001</v>
      </c>
      <c r="T255">
        <v>2.52</v>
      </c>
      <c r="U255">
        <v>8.7829999999999995</v>
      </c>
      <c r="V255">
        <v>6.2809999999999997</v>
      </c>
      <c r="W255">
        <v>2.16</v>
      </c>
      <c r="X255">
        <v>5.3490000000000002</v>
      </c>
      <c r="Y255">
        <v>7.1529999999999996</v>
      </c>
      <c r="Z255">
        <v>7.1890000000000001</v>
      </c>
      <c r="AA255">
        <v>8.6310000000000002</v>
      </c>
      <c r="AB255">
        <v>8.9160000000000004</v>
      </c>
      <c r="AC255">
        <v>10.172000000000001</v>
      </c>
      <c r="AD255">
        <v>11.621</v>
      </c>
      <c r="AE255">
        <v>9.7929999999999993</v>
      </c>
      <c r="AF255">
        <v>-3.1749999999999998</v>
      </c>
      <c r="AG255">
        <v>-14.186</v>
      </c>
      <c r="AH255">
        <v>-2.8740000000000001</v>
      </c>
      <c r="AI255">
        <v>4.9969999999999999</v>
      </c>
      <c r="AJ255">
        <v>4.8339999999999996</v>
      </c>
      <c r="AK255">
        <v>4.226</v>
      </c>
      <c r="AL255" t="e">
        <f t="shared" si="12"/>
        <v>#DIV/0!</v>
      </c>
      <c r="AM255">
        <f t="shared" si="13"/>
        <v>1.2085714285714286</v>
      </c>
      <c r="AN255">
        <f t="shared" si="14"/>
        <v>4.4747142857142856</v>
      </c>
      <c r="AO255">
        <f t="shared" si="15"/>
        <v>8.6029999999999998</v>
      </c>
    </row>
    <row r="256" spans="1:41" x14ac:dyDescent="0.25">
      <c r="A256" t="s">
        <v>533</v>
      </c>
      <c r="B256" t="s">
        <v>435</v>
      </c>
      <c r="C256" t="s">
        <v>434</v>
      </c>
      <c r="D256">
        <v>1.4670000000000001</v>
      </c>
      <c r="E256">
        <v>0.55000000000000004</v>
      </c>
      <c r="F256">
        <v>-36.789000000000001</v>
      </c>
      <c r="G256">
        <v>22.71</v>
      </c>
      <c r="H256">
        <v>44.478999999999999</v>
      </c>
      <c r="I256">
        <v>24.3</v>
      </c>
      <c r="J256">
        <v>-6.7729999999999997</v>
      </c>
      <c r="K256">
        <v>16.728999999999999</v>
      </c>
      <c r="L256">
        <v>-28.209</v>
      </c>
      <c r="M256">
        <v>-42.195</v>
      </c>
      <c r="N256">
        <v>-13.420999999999999</v>
      </c>
      <c r="O256">
        <v>38.200000000000003</v>
      </c>
      <c r="P256">
        <v>4.4950000000000001</v>
      </c>
      <c r="Q256">
        <v>7</v>
      </c>
      <c r="R256">
        <v>8.0299999999999994</v>
      </c>
      <c r="S256">
        <v>6.4930000000000003</v>
      </c>
      <c r="T256">
        <v>4.0380000000000003</v>
      </c>
      <c r="U256">
        <v>10.19</v>
      </c>
      <c r="V256">
        <v>3.9</v>
      </c>
      <c r="W256">
        <v>-0.8</v>
      </c>
      <c r="X256">
        <v>1.1000000000000001</v>
      </c>
      <c r="Y256">
        <v>3.9</v>
      </c>
      <c r="Z256">
        <v>3.4</v>
      </c>
      <c r="AA256">
        <v>1.7</v>
      </c>
      <c r="AB256">
        <v>5.056</v>
      </c>
      <c r="AC256">
        <v>2.7</v>
      </c>
      <c r="AD256">
        <v>1.6</v>
      </c>
      <c r="AE256">
        <v>9.4</v>
      </c>
      <c r="AF256">
        <v>9.1</v>
      </c>
      <c r="AG256">
        <v>10.3</v>
      </c>
      <c r="AH256">
        <v>8</v>
      </c>
      <c r="AI256">
        <v>0.9</v>
      </c>
      <c r="AJ256">
        <v>2.8</v>
      </c>
      <c r="AK256">
        <v>2.5</v>
      </c>
      <c r="AL256">
        <f t="shared" si="12"/>
        <v>-0.37310000000000015</v>
      </c>
      <c r="AM256">
        <f t="shared" si="13"/>
        <v>6.8125000000000018</v>
      </c>
      <c r="AN256">
        <f t="shared" si="14"/>
        <v>4.4611428571428569</v>
      </c>
      <c r="AO256">
        <f t="shared" si="15"/>
        <v>3.6070000000000002</v>
      </c>
    </row>
    <row r="257" spans="1:41" x14ac:dyDescent="0.25">
      <c r="A257" t="s">
        <v>532</v>
      </c>
      <c r="B257" t="s">
        <v>435</v>
      </c>
      <c r="C257" t="s">
        <v>434</v>
      </c>
      <c r="D257">
        <v>-0.82499999999999996</v>
      </c>
      <c r="E257">
        <v>3.0790000000000002</v>
      </c>
      <c r="F257">
        <v>5.556</v>
      </c>
      <c r="G257">
        <v>0.318</v>
      </c>
      <c r="H257">
        <v>5.0970000000000004</v>
      </c>
      <c r="I257">
        <v>4.3869999999999996</v>
      </c>
      <c r="J257">
        <v>5.3520000000000003</v>
      </c>
      <c r="K257">
        <v>0.189</v>
      </c>
      <c r="L257">
        <v>8.8279999999999994</v>
      </c>
      <c r="M257">
        <v>6.8019999999999996</v>
      </c>
      <c r="N257">
        <v>6.4740000000000002</v>
      </c>
      <c r="O257">
        <v>2.3519999999999999</v>
      </c>
      <c r="P257">
        <v>7.3630000000000004</v>
      </c>
      <c r="Q257">
        <v>3.294</v>
      </c>
      <c r="R257">
        <v>5.6719999999999997</v>
      </c>
      <c r="S257">
        <v>1.778</v>
      </c>
      <c r="T257">
        <v>4.673</v>
      </c>
      <c r="U257">
        <v>3.4369999999999998</v>
      </c>
      <c r="V257">
        <v>5.4889999999999999</v>
      </c>
      <c r="W257">
        <v>0.376</v>
      </c>
      <c r="X257">
        <v>5.66</v>
      </c>
      <c r="Y257">
        <v>3.2759999999999998</v>
      </c>
      <c r="Z257">
        <v>1.5760000000000001</v>
      </c>
      <c r="AA257">
        <v>4.0709999999999997</v>
      </c>
      <c r="AB257">
        <v>2.3980000000000001</v>
      </c>
      <c r="AC257">
        <v>3.1120000000000001</v>
      </c>
      <c r="AD257">
        <v>4.4169999999999998</v>
      </c>
      <c r="AE257">
        <v>4.9930000000000003</v>
      </c>
      <c r="AF257">
        <v>5.1150000000000002</v>
      </c>
      <c r="AG257">
        <v>4.5190000000000001</v>
      </c>
      <c r="AH257">
        <v>6.8780000000000001</v>
      </c>
      <c r="AI257">
        <v>4.5199999999999996</v>
      </c>
      <c r="AJ257">
        <v>5.3010000000000002</v>
      </c>
      <c r="AK257">
        <v>3.4889999999999999</v>
      </c>
      <c r="AL257">
        <f t="shared" si="12"/>
        <v>3.8783000000000003</v>
      </c>
      <c r="AM257">
        <f t="shared" si="13"/>
        <v>4.0907999999999998</v>
      </c>
      <c r="AN257">
        <f t="shared" si="14"/>
        <v>4.2375000000000007</v>
      </c>
      <c r="AO257">
        <f t="shared" si="15"/>
        <v>3.6878750000000009</v>
      </c>
    </row>
    <row r="258" spans="1:41" x14ac:dyDescent="0.25">
      <c r="A258" t="s">
        <v>531</v>
      </c>
      <c r="B258" t="s">
        <v>435</v>
      </c>
      <c r="C258" t="s">
        <v>434</v>
      </c>
      <c r="D258" t="s">
        <v>433</v>
      </c>
      <c r="E258" t="s">
        <v>433</v>
      </c>
      <c r="F258" t="s">
        <v>433</v>
      </c>
      <c r="G258" t="s">
        <v>433</v>
      </c>
      <c r="H258" t="s">
        <v>433</v>
      </c>
      <c r="I258" t="s">
        <v>433</v>
      </c>
      <c r="J258" t="s">
        <v>433</v>
      </c>
      <c r="K258" t="s">
        <v>433</v>
      </c>
      <c r="L258" t="s">
        <v>433</v>
      </c>
      <c r="M258" t="s">
        <v>433</v>
      </c>
      <c r="N258" t="s">
        <v>433</v>
      </c>
      <c r="O258" t="s">
        <v>433</v>
      </c>
      <c r="P258" t="s">
        <v>433</v>
      </c>
      <c r="Q258" t="s">
        <v>433</v>
      </c>
      <c r="R258" t="s">
        <v>433</v>
      </c>
      <c r="S258" t="s">
        <v>433</v>
      </c>
      <c r="T258" t="s">
        <v>433</v>
      </c>
      <c r="U258" t="s">
        <v>433</v>
      </c>
      <c r="V258" t="s">
        <v>433</v>
      </c>
      <c r="W258" t="s">
        <v>433</v>
      </c>
      <c r="X258" t="s">
        <v>433</v>
      </c>
      <c r="Y258">
        <v>2.8210000000000002</v>
      </c>
      <c r="Z258">
        <v>4.3479999999999999</v>
      </c>
      <c r="AA258">
        <v>-28.18</v>
      </c>
      <c r="AB258">
        <v>3.875</v>
      </c>
      <c r="AC258">
        <v>5.694</v>
      </c>
      <c r="AD258">
        <v>8.234</v>
      </c>
      <c r="AE258">
        <v>12.723000000000001</v>
      </c>
      <c r="AF258">
        <v>5.9669999999999996</v>
      </c>
      <c r="AG258">
        <v>5.085</v>
      </c>
      <c r="AH258">
        <v>6.0880000000000001</v>
      </c>
      <c r="AI258">
        <v>7.431</v>
      </c>
      <c r="AJ258">
        <v>8.2449999999999992</v>
      </c>
      <c r="AK258">
        <v>8.6590000000000007</v>
      </c>
      <c r="AL258" t="e">
        <f t="shared" ref="AL258:AL321" si="16">AVERAGE(D258:M258)</f>
        <v>#DIV/0!</v>
      </c>
      <c r="AM258" t="e">
        <f t="shared" ref="AM258:AM321" si="17">AVERAGE(N258:W258)</f>
        <v>#DIV/0!</v>
      </c>
      <c r="AN258">
        <f t="shared" ref="AN258:AN321" si="18">AVERAGE(X258:AK258)</f>
        <v>3.9223076923076921</v>
      </c>
      <c r="AO258">
        <f t="shared" ref="AO258:AO321" si="19">AVERAGE(X258:AE258)</f>
        <v>1.3592857142857144</v>
      </c>
    </row>
    <row r="259" spans="1:41" x14ac:dyDescent="0.25">
      <c r="A259" t="s">
        <v>530</v>
      </c>
      <c r="B259" t="s">
        <v>435</v>
      </c>
      <c r="C259" t="s">
        <v>434</v>
      </c>
      <c r="D259">
        <v>0.60599999999999998</v>
      </c>
      <c r="E259">
        <v>-20.04</v>
      </c>
      <c r="F259">
        <v>1.518</v>
      </c>
      <c r="G259">
        <v>-4.7089999999999996</v>
      </c>
      <c r="H259">
        <v>-8.3059999999999992</v>
      </c>
      <c r="I259">
        <v>0.60699999999999998</v>
      </c>
      <c r="J259">
        <v>-11.353</v>
      </c>
      <c r="K259">
        <v>-14.702</v>
      </c>
      <c r="L259">
        <v>7.5789999999999997</v>
      </c>
      <c r="M259">
        <v>7.1989999999999998</v>
      </c>
      <c r="N259">
        <v>3.72</v>
      </c>
      <c r="O259">
        <v>15.654999999999999</v>
      </c>
      <c r="P259">
        <v>-2.7120000000000002</v>
      </c>
      <c r="Q259">
        <v>-3.7629999999999999</v>
      </c>
      <c r="R259">
        <v>1.9350000000000001</v>
      </c>
      <c r="S259">
        <v>-12.397</v>
      </c>
      <c r="T259">
        <v>2.633</v>
      </c>
      <c r="U259">
        <v>-0.60699999999999998</v>
      </c>
      <c r="V259">
        <v>-0.377</v>
      </c>
      <c r="W259">
        <v>0.46200000000000002</v>
      </c>
      <c r="X259">
        <v>3.681</v>
      </c>
      <c r="Y259">
        <v>-1.764</v>
      </c>
      <c r="Z259">
        <v>-0.95899999999999996</v>
      </c>
      <c r="AA259">
        <v>13.016</v>
      </c>
      <c r="AB259">
        <v>4.4610000000000003</v>
      </c>
      <c r="AC259">
        <v>11.87</v>
      </c>
      <c r="AD259">
        <v>6.5</v>
      </c>
      <c r="AE259">
        <v>6.3540000000000001</v>
      </c>
      <c r="AF259">
        <v>2.6659999999999999</v>
      </c>
      <c r="AG259">
        <v>-0.79</v>
      </c>
      <c r="AH259">
        <v>5.0229999999999997</v>
      </c>
      <c r="AI259">
        <v>-62.076000000000001</v>
      </c>
      <c r="AJ259">
        <v>104.483</v>
      </c>
      <c r="AK259">
        <v>-13.552</v>
      </c>
      <c r="AL259">
        <f t="shared" si="16"/>
        <v>-4.1600999999999999</v>
      </c>
      <c r="AM259">
        <f t="shared" si="17"/>
        <v>0.45490000000000003</v>
      </c>
      <c r="AN259">
        <f t="shared" si="18"/>
        <v>5.6366428571428582</v>
      </c>
      <c r="AO259">
        <f t="shared" si="19"/>
        <v>5.3948749999999999</v>
      </c>
    </row>
    <row r="260" spans="1:41" x14ac:dyDescent="0.25">
      <c r="A260" t="s">
        <v>529</v>
      </c>
      <c r="B260" t="s">
        <v>435</v>
      </c>
      <c r="C260" t="s">
        <v>434</v>
      </c>
      <c r="D260" t="s">
        <v>433</v>
      </c>
      <c r="E260" t="s">
        <v>433</v>
      </c>
      <c r="F260" t="s">
        <v>433</v>
      </c>
      <c r="G260" t="s">
        <v>433</v>
      </c>
      <c r="H260" t="s">
        <v>433</v>
      </c>
      <c r="I260" t="s">
        <v>433</v>
      </c>
      <c r="J260" t="s">
        <v>433</v>
      </c>
      <c r="K260" t="s">
        <v>433</v>
      </c>
      <c r="L260" t="s">
        <v>433</v>
      </c>
      <c r="M260" t="s">
        <v>433</v>
      </c>
      <c r="N260" t="s">
        <v>433</v>
      </c>
      <c r="O260" t="s">
        <v>433</v>
      </c>
      <c r="P260" t="s">
        <v>433</v>
      </c>
      <c r="Q260" t="s">
        <v>433</v>
      </c>
      <c r="R260" t="s">
        <v>433</v>
      </c>
      <c r="S260" t="s">
        <v>433</v>
      </c>
      <c r="T260">
        <v>5.2389999999999999</v>
      </c>
      <c r="U260">
        <v>8.14</v>
      </c>
      <c r="V260">
        <v>7.6230000000000002</v>
      </c>
      <c r="W260">
        <v>-1.0209999999999999</v>
      </c>
      <c r="X260">
        <v>3.621</v>
      </c>
      <c r="Y260">
        <v>6.7</v>
      </c>
      <c r="Z260">
        <v>6.8380000000000001</v>
      </c>
      <c r="AA260">
        <v>10.276</v>
      </c>
      <c r="AB260">
        <v>7.3689999999999998</v>
      </c>
      <c r="AC260">
        <v>7.7910000000000004</v>
      </c>
      <c r="AD260">
        <v>7.4059999999999997</v>
      </c>
      <c r="AE260">
        <v>11.087</v>
      </c>
      <c r="AF260">
        <v>2.6280000000000001</v>
      </c>
      <c r="AG260">
        <v>-14.814</v>
      </c>
      <c r="AH260">
        <v>1.619</v>
      </c>
      <c r="AI260">
        <v>6.1150000000000002</v>
      </c>
      <c r="AJ260">
        <v>3.8380000000000001</v>
      </c>
      <c r="AK260">
        <v>3.2570000000000001</v>
      </c>
      <c r="AL260" t="e">
        <f t="shared" si="16"/>
        <v>#DIV/0!</v>
      </c>
      <c r="AM260">
        <f t="shared" si="17"/>
        <v>4.9952500000000004</v>
      </c>
      <c r="AN260">
        <f t="shared" si="18"/>
        <v>4.5522142857142853</v>
      </c>
      <c r="AO260">
        <f t="shared" si="19"/>
        <v>7.6359999999999992</v>
      </c>
    </row>
    <row r="261" spans="1:41" x14ac:dyDescent="0.25">
      <c r="A261" t="s">
        <v>528</v>
      </c>
      <c r="B261" t="s">
        <v>435</v>
      </c>
      <c r="C261" t="s">
        <v>434</v>
      </c>
      <c r="D261">
        <v>3.17</v>
      </c>
      <c r="E261">
        <v>0.79800000000000004</v>
      </c>
      <c r="F261">
        <v>1.0389999999999999</v>
      </c>
      <c r="G261">
        <v>1.887</v>
      </c>
      <c r="H261">
        <v>4.7300000000000004</v>
      </c>
      <c r="I261">
        <v>5.5960000000000001</v>
      </c>
      <c r="J261">
        <v>9.9830000000000005</v>
      </c>
      <c r="K261">
        <v>3.9510000000000001</v>
      </c>
      <c r="L261">
        <v>8.4640000000000004</v>
      </c>
      <c r="M261">
        <v>9.798</v>
      </c>
      <c r="N261">
        <v>5.32</v>
      </c>
      <c r="O261">
        <v>8.6449999999999996</v>
      </c>
      <c r="P261">
        <v>1.819</v>
      </c>
      <c r="Q261">
        <v>4.2009999999999996</v>
      </c>
      <c r="R261">
        <v>3.8210000000000002</v>
      </c>
      <c r="S261">
        <v>1.4319999999999999</v>
      </c>
      <c r="T261">
        <v>1.5149999999999999</v>
      </c>
      <c r="U261">
        <v>5.9370000000000003</v>
      </c>
      <c r="V261">
        <v>6.492</v>
      </c>
      <c r="W261">
        <v>8.4209999999999994</v>
      </c>
      <c r="X261">
        <v>8.4420000000000002</v>
      </c>
      <c r="Y261">
        <v>2</v>
      </c>
      <c r="Z261">
        <v>3.2759999999999998</v>
      </c>
      <c r="AA261">
        <v>1.19</v>
      </c>
      <c r="AB261">
        <v>4.9260000000000002</v>
      </c>
      <c r="AC261">
        <v>4.1239999999999997</v>
      </c>
      <c r="AD261">
        <v>4.8810000000000002</v>
      </c>
      <c r="AE261">
        <v>6.4630000000000001</v>
      </c>
      <c r="AF261">
        <v>0.48699999999999999</v>
      </c>
      <c r="AG261">
        <v>-5.335</v>
      </c>
      <c r="AH261">
        <v>5.1449999999999996</v>
      </c>
      <c r="AI261">
        <v>2.609</v>
      </c>
      <c r="AJ261">
        <v>-0.161</v>
      </c>
      <c r="AK261">
        <v>1.9930000000000001</v>
      </c>
      <c r="AL261">
        <f t="shared" si="16"/>
        <v>4.9416000000000002</v>
      </c>
      <c r="AM261">
        <f t="shared" si="17"/>
        <v>4.7602999999999991</v>
      </c>
      <c r="AN261">
        <f t="shared" si="18"/>
        <v>2.8600000000000003</v>
      </c>
      <c r="AO261">
        <f t="shared" si="19"/>
        <v>4.41275</v>
      </c>
    </row>
    <row r="262" spans="1:41" x14ac:dyDescent="0.25">
      <c r="A262" t="s">
        <v>527</v>
      </c>
      <c r="B262" t="s">
        <v>435</v>
      </c>
      <c r="C262" t="s">
        <v>434</v>
      </c>
      <c r="D262">
        <v>0.78800000000000003</v>
      </c>
      <c r="E262">
        <v>-9.8000000000000007</v>
      </c>
      <c r="F262">
        <v>-1.9</v>
      </c>
      <c r="G262">
        <v>0.9</v>
      </c>
      <c r="H262">
        <v>1.76</v>
      </c>
      <c r="I262">
        <v>1.1559999999999999</v>
      </c>
      <c r="J262">
        <v>1.96</v>
      </c>
      <c r="K262">
        <v>1.175</v>
      </c>
      <c r="L262">
        <v>3.407</v>
      </c>
      <c r="M262">
        <v>4.0750000000000002</v>
      </c>
      <c r="N262">
        <v>3.129</v>
      </c>
      <c r="O262">
        <v>-6.306</v>
      </c>
      <c r="P262">
        <v>1.181</v>
      </c>
      <c r="Q262">
        <v>2.1</v>
      </c>
      <c r="R262">
        <v>-4.2000000000000003E-2</v>
      </c>
      <c r="S262">
        <v>1.679</v>
      </c>
      <c r="T262">
        <v>2.1539999999999999</v>
      </c>
      <c r="U262">
        <v>3.6930000000000001</v>
      </c>
      <c r="V262">
        <v>3.9169999999999998</v>
      </c>
      <c r="W262">
        <v>4.6989999999999998</v>
      </c>
      <c r="X262">
        <v>4.4569999999999999</v>
      </c>
      <c r="Y262">
        <v>5.98</v>
      </c>
      <c r="Z262">
        <v>-12.407999999999999</v>
      </c>
      <c r="AA262">
        <v>9.7850000000000001</v>
      </c>
      <c r="AB262">
        <v>5.2569999999999997</v>
      </c>
      <c r="AC262">
        <v>4.7560000000000002</v>
      </c>
      <c r="AD262">
        <v>5.399</v>
      </c>
      <c r="AE262">
        <v>6.42</v>
      </c>
      <c r="AF262">
        <v>7.2069999999999999</v>
      </c>
      <c r="AG262">
        <v>-4.726</v>
      </c>
      <c r="AH262">
        <v>0.26300000000000001</v>
      </c>
      <c r="AI262">
        <v>1.4550000000000001</v>
      </c>
      <c r="AJ262">
        <v>3.0270000000000001</v>
      </c>
      <c r="AK262">
        <v>2.4140000000000001</v>
      </c>
      <c r="AL262">
        <f t="shared" si="16"/>
        <v>0.35209999999999991</v>
      </c>
      <c r="AM262">
        <f t="shared" si="17"/>
        <v>1.6204000000000001</v>
      </c>
      <c r="AN262">
        <f t="shared" si="18"/>
        <v>2.806142857142857</v>
      </c>
      <c r="AO262">
        <f t="shared" si="19"/>
        <v>3.7057500000000001</v>
      </c>
    </row>
    <row r="263" spans="1:41" x14ac:dyDescent="0.25">
      <c r="A263" t="s">
        <v>526</v>
      </c>
      <c r="B263" t="s">
        <v>435</v>
      </c>
      <c r="C263" t="s">
        <v>434</v>
      </c>
      <c r="D263">
        <v>0.39500000000000002</v>
      </c>
      <c r="E263">
        <v>-5.2450000000000001</v>
      </c>
      <c r="F263">
        <v>2.516</v>
      </c>
      <c r="G263">
        <v>3.694</v>
      </c>
      <c r="H263">
        <v>5.3730000000000002</v>
      </c>
      <c r="I263">
        <v>4.5709999999999997</v>
      </c>
      <c r="J263">
        <v>-0.215</v>
      </c>
      <c r="K263">
        <v>1.625</v>
      </c>
      <c r="L263">
        <v>3.177</v>
      </c>
      <c r="M263">
        <v>1.345</v>
      </c>
      <c r="N263">
        <v>5.6920000000000002</v>
      </c>
      <c r="O263">
        <v>8.73</v>
      </c>
      <c r="P263">
        <v>-7.3330000000000002</v>
      </c>
      <c r="Q263">
        <v>9.6920000000000002</v>
      </c>
      <c r="R263">
        <v>-10.313000000000001</v>
      </c>
      <c r="S263">
        <v>13.83</v>
      </c>
      <c r="T263">
        <v>9.9789999999999992</v>
      </c>
      <c r="U263">
        <v>6.5869999999999997</v>
      </c>
      <c r="V263">
        <v>1.0609999999999999</v>
      </c>
      <c r="W263">
        <v>3.5409999999999999</v>
      </c>
      <c r="X263">
        <v>0.77500000000000002</v>
      </c>
      <c r="Y263">
        <v>-4.1470000000000002</v>
      </c>
      <c r="Z263">
        <v>1.6950000000000001</v>
      </c>
      <c r="AA263">
        <v>5.5309999999999997</v>
      </c>
      <c r="AB263">
        <v>5.5179999999999998</v>
      </c>
      <c r="AC263">
        <v>2.569</v>
      </c>
      <c r="AD263">
        <v>2.0619999999999998</v>
      </c>
      <c r="AE263">
        <v>9.4909999999999997</v>
      </c>
      <c r="AF263">
        <v>8.3390000000000004</v>
      </c>
      <c r="AG263">
        <v>9.0359999999999996</v>
      </c>
      <c r="AH263">
        <v>6.5330000000000004</v>
      </c>
      <c r="AI263">
        <v>4.3470000000000004</v>
      </c>
      <c r="AJ263">
        <v>1.8859999999999999</v>
      </c>
      <c r="AK263">
        <v>5.2</v>
      </c>
      <c r="AL263">
        <f t="shared" si="16"/>
        <v>1.7236</v>
      </c>
      <c r="AM263">
        <f t="shared" si="17"/>
        <v>4.1465999999999994</v>
      </c>
      <c r="AN263">
        <f t="shared" si="18"/>
        <v>4.2025000000000006</v>
      </c>
      <c r="AO263">
        <f t="shared" si="19"/>
        <v>2.93675</v>
      </c>
    </row>
    <row r="264" spans="1:41" x14ac:dyDescent="0.25">
      <c r="A264" t="s">
        <v>525</v>
      </c>
      <c r="B264" t="s">
        <v>435</v>
      </c>
      <c r="C264" t="s">
        <v>434</v>
      </c>
      <c r="D264">
        <v>7.444</v>
      </c>
      <c r="E264">
        <v>6.9420000000000002</v>
      </c>
      <c r="F264">
        <v>5.9409999999999998</v>
      </c>
      <c r="G264">
        <v>6.25</v>
      </c>
      <c r="H264">
        <v>7.7619999999999996</v>
      </c>
      <c r="I264">
        <v>-0.876</v>
      </c>
      <c r="J264">
        <v>1.153</v>
      </c>
      <c r="K264">
        <v>5.3890000000000002</v>
      </c>
      <c r="L264">
        <v>9.9380000000000006</v>
      </c>
      <c r="M264">
        <v>9.06</v>
      </c>
      <c r="N264">
        <v>9.0069999999999997</v>
      </c>
      <c r="O264">
        <v>9.5470000000000006</v>
      </c>
      <c r="P264">
        <v>8.8859999999999992</v>
      </c>
      <c r="Q264">
        <v>9.8960000000000008</v>
      </c>
      <c r="R264">
        <v>9.2110000000000003</v>
      </c>
      <c r="S264">
        <v>9.83</v>
      </c>
      <c r="T264">
        <v>10.002000000000001</v>
      </c>
      <c r="U264">
        <v>7.3230000000000004</v>
      </c>
      <c r="V264">
        <v>-7.359</v>
      </c>
      <c r="W264">
        <v>6.1379999999999999</v>
      </c>
      <c r="X264">
        <v>8.68</v>
      </c>
      <c r="Y264">
        <v>0.51800000000000002</v>
      </c>
      <c r="Z264">
        <v>5.391</v>
      </c>
      <c r="AA264">
        <v>5.7889999999999997</v>
      </c>
      <c r="AB264">
        <v>6.7830000000000004</v>
      </c>
      <c r="AC264">
        <v>4.976</v>
      </c>
      <c r="AD264">
        <v>5.585</v>
      </c>
      <c r="AE264">
        <v>6.2990000000000004</v>
      </c>
      <c r="AF264">
        <v>4.8319999999999999</v>
      </c>
      <c r="AG264">
        <v>-1.514</v>
      </c>
      <c r="AH264">
        <v>7.4249999999999998</v>
      </c>
      <c r="AI264">
        <v>5.1879999999999997</v>
      </c>
      <c r="AJ264">
        <v>5.6440000000000001</v>
      </c>
      <c r="AK264">
        <v>4.7450000000000001</v>
      </c>
      <c r="AL264">
        <f t="shared" si="16"/>
        <v>5.9003000000000005</v>
      </c>
      <c r="AM264">
        <f t="shared" si="17"/>
        <v>7.2481000000000009</v>
      </c>
      <c r="AN264">
        <f t="shared" si="18"/>
        <v>5.0243571428571432</v>
      </c>
      <c r="AO264">
        <f t="shared" si="19"/>
        <v>5.5026250000000001</v>
      </c>
    </row>
    <row r="265" spans="1:41" x14ac:dyDescent="0.25">
      <c r="A265" t="s">
        <v>524</v>
      </c>
      <c r="B265" t="s">
        <v>435</v>
      </c>
      <c r="C265" t="s">
        <v>434</v>
      </c>
      <c r="D265">
        <v>18.803000000000001</v>
      </c>
      <c r="E265">
        <v>7.8860000000000001</v>
      </c>
      <c r="F265">
        <v>7.4660000000000002</v>
      </c>
      <c r="G265">
        <v>4.4139999999999997</v>
      </c>
      <c r="H265">
        <v>17.379000000000001</v>
      </c>
      <c r="I265">
        <v>13.801</v>
      </c>
      <c r="J265">
        <v>8.5960000000000001</v>
      </c>
      <c r="K265">
        <v>8.8659999999999997</v>
      </c>
      <c r="L265">
        <v>8.7219999999999995</v>
      </c>
      <c r="M265">
        <v>9.2919999999999998</v>
      </c>
      <c r="N265">
        <v>-4.0490000000000004</v>
      </c>
      <c r="O265">
        <v>6.8959999999999999</v>
      </c>
      <c r="P265">
        <v>6.4669999999999996</v>
      </c>
      <c r="Q265">
        <v>5.4169999999999998</v>
      </c>
      <c r="R265">
        <v>7.5049999999999999</v>
      </c>
      <c r="S265">
        <v>7.3769999999999998</v>
      </c>
      <c r="T265">
        <v>9.0839999999999996</v>
      </c>
      <c r="U265">
        <v>10.404999999999999</v>
      </c>
      <c r="V265">
        <v>9.7889999999999997</v>
      </c>
      <c r="W265">
        <v>7.23</v>
      </c>
      <c r="X265">
        <v>4.7699999999999996</v>
      </c>
      <c r="Y265">
        <v>3.452</v>
      </c>
      <c r="Z265">
        <v>6.0979999999999999</v>
      </c>
      <c r="AA265">
        <v>14.153</v>
      </c>
      <c r="AB265">
        <v>12.481</v>
      </c>
      <c r="AC265">
        <v>-8.6750000000000007</v>
      </c>
      <c r="AD265">
        <v>19.585999999999999</v>
      </c>
      <c r="AE265">
        <v>10.555999999999999</v>
      </c>
      <c r="AF265">
        <v>12.199</v>
      </c>
      <c r="AG265">
        <v>-3.6349999999999998</v>
      </c>
      <c r="AH265">
        <v>7.06</v>
      </c>
      <c r="AI265">
        <v>6.476</v>
      </c>
      <c r="AJ265">
        <v>1.333</v>
      </c>
      <c r="AK265">
        <v>4.6749999999999998</v>
      </c>
      <c r="AL265">
        <f t="shared" si="16"/>
        <v>10.522500000000001</v>
      </c>
      <c r="AM265">
        <f t="shared" si="17"/>
        <v>6.6121000000000008</v>
      </c>
      <c r="AN265">
        <f t="shared" si="18"/>
        <v>6.4663571428571416</v>
      </c>
      <c r="AO265">
        <f t="shared" si="19"/>
        <v>7.802624999999999</v>
      </c>
    </row>
    <row r="266" spans="1:41" x14ac:dyDescent="0.25">
      <c r="A266" t="s">
        <v>523</v>
      </c>
      <c r="B266" t="s">
        <v>435</v>
      </c>
      <c r="C266" t="s">
        <v>434</v>
      </c>
      <c r="D266">
        <v>3.2989999999999999</v>
      </c>
      <c r="E266">
        <v>-2.4470000000000001</v>
      </c>
      <c r="F266">
        <v>6.601</v>
      </c>
      <c r="G266">
        <v>-5.1260000000000003</v>
      </c>
      <c r="H266">
        <v>1</v>
      </c>
      <c r="I266">
        <v>-1.948</v>
      </c>
      <c r="J266">
        <v>8.6020000000000003</v>
      </c>
      <c r="K266">
        <v>1.998</v>
      </c>
      <c r="L266">
        <v>-0.32400000000000001</v>
      </c>
      <c r="M266">
        <v>11.938000000000001</v>
      </c>
      <c r="N266">
        <v>7.0149999999999997</v>
      </c>
      <c r="O266">
        <v>9.0519999999999996</v>
      </c>
      <c r="P266">
        <v>-3.2349999999999999</v>
      </c>
      <c r="Q266">
        <v>3.8330000000000002</v>
      </c>
      <c r="R266">
        <v>3.5619999999999998</v>
      </c>
      <c r="S266">
        <v>2.3540000000000001</v>
      </c>
      <c r="T266">
        <v>7.3819999999999997</v>
      </c>
      <c r="U266">
        <v>5.3339999999999996</v>
      </c>
      <c r="V266">
        <v>4.4219999999999997</v>
      </c>
      <c r="W266">
        <v>5.6980000000000004</v>
      </c>
      <c r="X266">
        <v>-3.2749999999999999</v>
      </c>
      <c r="Y266">
        <v>11.855</v>
      </c>
      <c r="Z266">
        <v>4.3070000000000004</v>
      </c>
      <c r="AA266">
        <v>7.6159999999999997</v>
      </c>
      <c r="AB266">
        <v>2.2589999999999999</v>
      </c>
      <c r="AC266">
        <v>6.1349999999999998</v>
      </c>
      <c r="AD266">
        <v>5.2519999999999998</v>
      </c>
      <c r="AE266">
        <v>4.298</v>
      </c>
      <c r="AF266">
        <v>4.9790000000000001</v>
      </c>
      <c r="AG266">
        <v>4.4569999999999999</v>
      </c>
      <c r="AH266">
        <v>5.819</v>
      </c>
      <c r="AI266">
        <v>2.7309999999999999</v>
      </c>
      <c r="AJ266">
        <v>2.3E-2</v>
      </c>
      <c r="AK266">
        <v>1.7310000000000001</v>
      </c>
      <c r="AL266">
        <f t="shared" si="16"/>
        <v>2.3593000000000002</v>
      </c>
      <c r="AM266">
        <f t="shared" si="17"/>
        <v>4.5416999999999996</v>
      </c>
      <c r="AN266">
        <f t="shared" si="18"/>
        <v>4.1562142857142863</v>
      </c>
      <c r="AO266">
        <f t="shared" si="19"/>
        <v>4.8058750000000003</v>
      </c>
    </row>
    <row r="267" spans="1:41" x14ac:dyDescent="0.25">
      <c r="A267" t="s">
        <v>522</v>
      </c>
      <c r="B267" t="s">
        <v>435</v>
      </c>
      <c r="C267" t="s">
        <v>434</v>
      </c>
      <c r="D267" t="s">
        <v>433</v>
      </c>
      <c r="E267" t="s">
        <v>433</v>
      </c>
      <c r="F267" t="s">
        <v>433</v>
      </c>
      <c r="G267" t="s">
        <v>433</v>
      </c>
      <c r="H267" t="s">
        <v>433</v>
      </c>
      <c r="I267" t="s">
        <v>433</v>
      </c>
      <c r="J267" t="s">
        <v>433</v>
      </c>
      <c r="K267" t="s">
        <v>433</v>
      </c>
      <c r="L267" t="s">
        <v>433</v>
      </c>
      <c r="M267" t="s">
        <v>433</v>
      </c>
      <c r="N267" t="s">
        <v>433</v>
      </c>
      <c r="O267" t="s">
        <v>433</v>
      </c>
      <c r="P267" t="s">
        <v>433</v>
      </c>
      <c r="Q267" t="s">
        <v>433</v>
      </c>
      <c r="R267" t="s">
        <v>433</v>
      </c>
      <c r="S267" t="s">
        <v>433</v>
      </c>
      <c r="T267" t="s">
        <v>433</v>
      </c>
      <c r="U267" t="s">
        <v>433</v>
      </c>
      <c r="V267" t="s">
        <v>433</v>
      </c>
      <c r="W267" t="s">
        <v>433</v>
      </c>
      <c r="X267" t="s">
        <v>433</v>
      </c>
      <c r="Y267">
        <v>0.60799999999999998</v>
      </c>
      <c r="Z267">
        <v>2.9820000000000002</v>
      </c>
      <c r="AA267">
        <v>2.544</v>
      </c>
      <c r="AB267">
        <v>0.442</v>
      </c>
      <c r="AC267">
        <v>3.7850000000000001</v>
      </c>
      <c r="AD267">
        <v>1.8280000000000001</v>
      </c>
      <c r="AE267">
        <v>3.9870000000000001</v>
      </c>
      <c r="AF267">
        <v>3.347</v>
      </c>
      <c r="AG267">
        <v>-2.4620000000000002</v>
      </c>
      <c r="AH267">
        <v>3.5430000000000001</v>
      </c>
      <c r="AI267">
        <v>2.254</v>
      </c>
      <c r="AJ267">
        <v>2.4990000000000001</v>
      </c>
      <c r="AK267">
        <v>2.7130000000000001</v>
      </c>
      <c r="AL267" t="e">
        <f t="shared" si="16"/>
        <v>#DIV/0!</v>
      </c>
      <c r="AM267" t="e">
        <f t="shared" si="17"/>
        <v>#DIV/0!</v>
      </c>
      <c r="AN267">
        <f t="shared" si="18"/>
        <v>2.1592307692307697</v>
      </c>
      <c r="AO267">
        <f t="shared" si="19"/>
        <v>2.3108571428571429</v>
      </c>
    </row>
    <row r="268" spans="1:41" x14ac:dyDescent="0.25">
      <c r="A268" t="s">
        <v>521</v>
      </c>
      <c r="B268" t="s">
        <v>435</v>
      </c>
      <c r="C268" t="s">
        <v>434</v>
      </c>
      <c r="D268" t="s">
        <v>433</v>
      </c>
      <c r="E268" t="s">
        <v>433</v>
      </c>
      <c r="F268" t="s">
        <v>433</v>
      </c>
      <c r="G268" t="s">
        <v>433</v>
      </c>
      <c r="H268" t="s">
        <v>433</v>
      </c>
      <c r="I268" t="s">
        <v>433</v>
      </c>
      <c r="J268" t="s">
        <v>433</v>
      </c>
      <c r="K268" t="s">
        <v>433</v>
      </c>
      <c r="L268" t="s">
        <v>433</v>
      </c>
      <c r="M268" t="s">
        <v>433</v>
      </c>
      <c r="N268" t="s">
        <v>433</v>
      </c>
      <c r="O268" t="s">
        <v>433</v>
      </c>
      <c r="P268" t="s">
        <v>433</v>
      </c>
      <c r="Q268" t="s">
        <v>433</v>
      </c>
      <c r="R268" t="s">
        <v>433</v>
      </c>
      <c r="S268" t="s">
        <v>433</v>
      </c>
      <c r="T268" t="s">
        <v>433</v>
      </c>
      <c r="U268" t="s">
        <v>433</v>
      </c>
      <c r="V268">
        <v>-2.8730000000000002</v>
      </c>
      <c r="W268">
        <v>-2.3690000000000002</v>
      </c>
      <c r="X268">
        <v>5.9139999999999997</v>
      </c>
      <c r="Y268">
        <v>5.4109999999999996</v>
      </c>
      <c r="Z268">
        <v>2.617</v>
      </c>
      <c r="AA268">
        <v>0.27400000000000002</v>
      </c>
      <c r="AB268">
        <v>-0.128</v>
      </c>
      <c r="AC268">
        <v>2.6320000000000001</v>
      </c>
      <c r="AD268">
        <v>1.923</v>
      </c>
      <c r="AE268">
        <v>3.7749999999999999</v>
      </c>
      <c r="AF268">
        <v>-2.0339999999999998</v>
      </c>
      <c r="AG268">
        <v>-1.6559999999999999</v>
      </c>
      <c r="AH268">
        <v>6.1440000000000001</v>
      </c>
      <c r="AI268">
        <v>2.4E-2</v>
      </c>
      <c r="AJ268">
        <v>4.7210000000000001</v>
      </c>
      <c r="AK268">
        <v>2.9889999999999999</v>
      </c>
      <c r="AL268" t="e">
        <f t="shared" si="16"/>
        <v>#DIV/0!</v>
      </c>
      <c r="AM268">
        <f t="shared" si="17"/>
        <v>-2.6210000000000004</v>
      </c>
      <c r="AN268">
        <f t="shared" si="18"/>
        <v>2.3290000000000002</v>
      </c>
      <c r="AO268">
        <f t="shared" si="19"/>
        <v>2.8022499999999999</v>
      </c>
    </row>
    <row r="269" spans="1:41" x14ac:dyDescent="0.25">
      <c r="A269" t="s">
        <v>520</v>
      </c>
      <c r="B269" t="s">
        <v>435</v>
      </c>
      <c r="C269" t="s">
        <v>434</v>
      </c>
      <c r="D269" t="s">
        <v>433</v>
      </c>
      <c r="E269" t="s">
        <v>433</v>
      </c>
      <c r="F269" t="s">
        <v>433</v>
      </c>
      <c r="G269" t="s">
        <v>433</v>
      </c>
      <c r="H269" t="s">
        <v>433</v>
      </c>
      <c r="I269" t="s">
        <v>433</v>
      </c>
      <c r="J269" t="s">
        <v>433</v>
      </c>
      <c r="K269" t="s">
        <v>433</v>
      </c>
      <c r="L269" t="s">
        <v>433</v>
      </c>
      <c r="M269" t="s">
        <v>433</v>
      </c>
      <c r="N269" t="s">
        <v>433</v>
      </c>
      <c r="O269">
        <v>0</v>
      </c>
      <c r="P269">
        <v>1.772</v>
      </c>
      <c r="Q269">
        <v>5.8739999999999997</v>
      </c>
      <c r="R269">
        <v>-3.0609999999999999</v>
      </c>
      <c r="S269">
        <v>9.82</v>
      </c>
      <c r="T269">
        <v>5.819</v>
      </c>
      <c r="U269">
        <v>-4.0449999999999999</v>
      </c>
      <c r="V269">
        <v>2.778</v>
      </c>
      <c r="W269">
        <v>7.7130000000000001</v>
      </c>
      <c r="X269">
        <v>-0.43</v>
      </c>
      <c r="Y269">
        <v>2.0089999999999999</v>
      </c>
      <c r="Z269">
        <v>0.66500000000000004</v>
      </c>
      <c r="AA269">
        <v>5.9790000000000001</v>
      </c>
      <c r="AB269">
        <v>5.7469999999999999</v>
      </c>
      <c r="AC269">
        <v>8.9689999999999994</v>
      </c>
      <c r="AD269">
        <v>18.869</v>
      </c>
      <c r="AE269">
        <v>2.8180000000000001</v>
      </c>
      <c r="AF269">
        <v>1.08</v>
      </c>
      <c r="AG269">
        <v>-1.042</v>
      </c>
      <c r="AH269">
        <v>4.774</v>
      </c>
      <c r="AI269">
        <v>4.3849999999999998</v>
      </c>
      <c r="AJ269">
        <v>5.9690000000000003</v>
      </c>
      <c r="AK269">
        <v>5.6740000000000004</v>
      </c>
      <c r="AL269" t="e">
        <f t="shared" si="16"/>
        <v>#DIV/0!</v>
      </c>
      <c r="AM269">
        <f t="shared" si="17"/>
        <v>2.9633333333333334</v>
      </c>
      <c r="AN269">
        <f t="shared" si="18"/>
        <v>4.6761428571428567</v>
      </c>
      <c r="AO269">
        <f t="shared" si="19"/>
        <v>5.5782499999999997</v>
      </c>
    </row>
    <row r="270" spans="1:41" x14ac:dyDescent="0.25">
      <c r="A270" t="s">
        <v>519</v>
      </c>
      <c r="B270" t="s">
        <v>435</v>
      </c>
      <c r="C270" t="s">
        <v>434</v>
      </c>
      <c r="D270">
        <v>11.361000000000001</v>
      </c>
      <c r="E270">
        <v>-7.0640000000000001</v>
      </c>
      <c r="F270">
        <v>5.2809999999999997</v>
      </c>
      <c r="G270">
        <v>5.899</v>
      </c>
      <c r="H270">
        <v>0.96899999999999997</v>
      </c>
      <c r="I270">
        <v>4.8259999999999996</v>
      </c>
      <c r="J270">
        <v>8.8059999999999992</v>
      </c>
      <c r="K270">
        <v>11.154999999999999</v>
      </c>
      <c r="L270">
        <v>8.6669999999999998</v>
      </c>
      <c r="M270">
        <v>5.8239999999999998</v>
      </c>
      <c r="N270">
        <v>4.9039999999999999</v>
      </c>
      <c r="O270">
        <v>6.3810000000000002</v>
      </c>
      <c r="P270">
        <v>10.416</v>
      </c>
      <c r="Q270">
        <v>10.275</v>
      </c>
      <c r="R270">
        <v>4.8449999999999998</v>
      </c>
      <c r="S270">
        <v>4.4459999999999997</v>
      </c>
      <c r="T270">
        <v>0.26500000000000001</v>
      </c>
      <c r="U270">
        <v>3.7309999999999999</v>
      </c>
      <c r="V270">
        <v>8.5749999999999993</v>
      </c>
      <c r="W270">
        <v>4.6189999999999998</v>
      </c>
      <c r="X270">
        <v>7.1989999999999998</v>
      </c>
      <c r="Y270">
        <v>3.214</v>
      </c>
      <c r="Z270">
        <v>1.627</v>
      </c>
      <c r="AA270">
        <v>5.984</v>
      </c>
      <c r="AB270">
        <v>4.2990000000000004</v>
      </c>
      <c r="AC270">
        <v>1.4530000000000001</v>
      </c>
      <c r="AD270">
        <v>4.5140000000000002</v>
      </c>
      <c r="AE270">
        <v>5.891</v>
      </c>
      <c r="AF270">
        <v>5.5110000000000001</v>
      </c>
      <c r="AG270">
        <v>3.0489999999999999</v>
      </c>
      <c r="AH270">
        <v>4.0999999999999996</v>
      </c>
      <c r="AI270">
        <v>3.8860000000000001</v>
      </c>
      <c r="AJ270">
        <v>3.222</v>
      </c>
      <c r="AK270">
        <v>3.1909999999999998</v>
      </c>
      <c r="AL270">
        <f t="shared" si="16"/>
        <v>5.5724</v>
      </c>
      <c r="AM270">
        <f t="shared" si="17"/>
        <v>5.845699999999999</v>
      </c>
      <c r="AN270">
        <f t="shared" si="18"/>
        <v>4.0814285714285718</v>
      </c>
      <c r="AO270">
        <f t="shared" si="19"/>
        <v>4.2726249999999997</v>
      </c>
    </row>
    <row r="271" spans="1:41" x14ac:dyDescent="0.25">
      <c r="A271" t="s">
        <v>518</v>
      </c>
      <c r="B271" t="s">
        <v>435</v>
      </c>
      <c r="C271" t="s">
        <v>434</v>
      </c>
      <c r="D271">
        <v>9.4819999999999993</v>
      </c>
      <c r="E271">
        <v>8.5389999999999997</v>
      </c>
      <c r="F271">
        <v>-0.52200000000000002</v>
      </c>
      <c r="G271">
        <v>-3.4940000000000002</v>
      </c>
      <c r="H271">
        <v>3.4060000000000001</v>
      </c>
      <c r="I271">
        <v>2.173</v>
      </c>
      <c r="J271">
        <v>-3.113</v>
      </c>
      <c r="K271">
        <v>1.736</v>
      </c>
      <c r="L271">
        <v>1.266</v>
      </c>
      <c r="M271">
        <v>4.13</v>
      </c>
      <c r="N271">
        <v>5.1639999999999997</v>
      </c>
      <c r="O271">
        <v>4.194</v>
      </c>
      <c r="P271">
        <v>3.569</v>
      </c>
      <c r="Q271">
        <v>2.5710000000000002</v>
      </c>
      <c r="R271">
        <v>4.7270000000000003</v>
      </c>
      <c r="S271">
        <v>-5.7590000000000003</v>
      </c>
      <c r="T271">
        <v>5.875</v>
      </c>
      <c r="U271">
        <v>6.9630000000000001</v>
      </c>
      <c r="V271">
        <v>4.702</v>
      </c>
      <c r="W271">
        <v>2.6669999999999998</v>
      </c>
      <c r="X271">
        <v>5.2960000000000003</v>
      </c>
      <c r="Y271">
        <v>-0.60499999999999998</v>
      </c>
      <c r="Z271">
        <v>0.13200000000000001</v>
      </c>
      <c r="AA271">
        <v>1.423</v>
      </c>
      <c r="AB271">
        <v>4.2960000000000003</v>
      </c>
      <c r="AC271">
        <v>3.0329999999999999</v>
      </c>
      <c r="AD271">
        <v>5.0010000000000003</v>
      </c>
      <c r="AE271">
        <v>3.1480000000000001</v>
      </c>
      <c r="AF271">
        <v>1.4</v>
      </c>
      <c r="AG271">
        <v>-4.7</v>
      </c>
      <c r="AH271">
        <v>5.1100000000000003</v>
      </c>
      <c r="AI271">
        <v>4.0449999999999999</v>
      </c>
      <c r="AJ271">
        <v>4.0069999999999997</v>
      </c>
      <c r="AK271">
        <v>1.391</v>
      </c>
      <c r="AL271">
        <f t="shared" si="16"/>
        <v>2.3603000000000005</v>
      </c>
      <c r="AM271">
        <f t="shared" si="17"/>
        <v>3.4673000000000003</v>
      </c>
      <c r="AN271">
        <f t="shared" si="18"/>
        <v>2.3554999999999997</v>
      </c>
      <c r="AO271">
        <f t="shared" si="19"/>
        <v>2.7155</v>
      </c>
    </row>
    <row r="272" spans="1:41" x14ac:dyDescent="0.25">
      <c r="A272" t="s">
        <v>517</v>
      </c>
      <c r="B272" t="s">
        <v>435</v>
      </c>
      <c r="C272" t="s">
        <v>434</v>
      </c>
      <c r="D272" t="s">
        <v>433</v>
      </c>
      <c r="E272" t="s">
        <v>433</v>
      </c>
      <c r="F272" t="s">
        <v>433</v>
      </c>
      <c r="G272" t="s">
        <v>433</v>
      </c>
      <c r="H272" t="s">
        <v>433</v>
      </c>
      <c r="I272" t="s">
        <v>433</v>
      </c>
      <c r="J272" t="s">
        <v>433</v>
      </c>
      <c r="K272" t="s">
        <v>433</v>
      </c>
      <c r="L272" t="s">
        <v>433</v>
      </c>
      <c r="M272" t="s">
        <v>433</v>
      </c>
      <c r="N272" t="s">
        <v>433</v>
      </c>
      <c r="O272" t="s">
        <v>433</v>
      </c>
      <c r="P272" t="s">
        <v>433</v>
      </c>
      <c r="Q272" t="s">
        <v>433</v>
      </c>
      <c r="R272" t="s">
        <v>433</v>
      </c>
      <c r="S272" t="s">
        <v>433</v>
      </c>
      <c r="T272">
        <v>-3.129</v>
      </c>
      <c r="U272">
        <v>-6.0890000000000004</v>
      </c>
      <c r="V272">
        <v>3.02</v>
      </c>
      <c r="W272">
        <v>1.4079999999999999</v>
      </c>
      <c r="X272">
        <v>4.6230000000000002</v>
      </c>
      <c r="Y272">
        <v>1.6639999999999999</v>
      </c>
      <c r="Z272">
        <v>0.624</v>
      </c>
      <c r="AA272">
        <v>1.837</v>
      </c>
      <c r="AB272">
        <v>-3.28</v>
      </c>
      <c r="AC272">
        <v>2.1970000000000001</v>
      </c>
      <c r="AD272">
        <v>-0.14499999999999999</v>
      </c>
      <c r="AE272">
        <v>-2.1539999999999999</v>
      </c>
      <c r="AF272">
        <v>-2.4580000000000002</v>
      </c>
      <c r="AG272">
        <v>0.96799999999999997</v>
      </c>
      <c r="AH272">
        <v>3.21</v>
      </c>
      <c r="AI272">
        <v>1.8340000000000001</v>
      </c>
      <c r="AJ272">
        <v>0.111</v>
      </c>
      <c r="AK272">
        <v>-4.01</v>
      </c>
      <c r="AL272" t="e">
        <f t="shared" si="16"/>
        <v>#DIV/0!</v>
      </c>
      <c r="AM272">
        <f t="shared" si="17"/>
        <v>-1.1975000000000002</v>
      </c>
      <c r="AN272">
        <f t="shared" si="18"/>
        <v>0.35864285714285721</v>
      </c>
      <c r="AO272">
        <f t="shared" si="19"/>
        <v>0.67075000000000007</v>
      </c>
    </row>
    <row r="273" spans="1:41" x14ac:dyDescent="0.25">
      <c r="A273" t="s">
        <v>516</v>
      </c>
      <c r="B273" t="s">
        <v>435</v>
      </c>
      <c r="C273" t="s">
        <v>434</v>
      </c>
      <c r="D273" t="s">
        <v>433</v>
      </c>
      <c r="E273" t="s">
        <v>433</v>
      </c>
      <c r="F273" t="s">
        <v>433</v>
      </c>
      <c r="G273" t="s">
        <v>433</v>
      </c>
      <c r="H273" t="s">
        <v>433</v>
      </c>
      <c r="I273" t="s">
        <v>433</v>
      </c>
      <c r="J273" t="s">
        <v>433</v>
      </c>
      <c r="K273" t="s">
        <v>433</v>
      </c>
      <c r="L273" t="s">
        <v>433</v>
      </c>
      <c r="M273" t="s">
        <v>433</v>
      </c>
      <c r="N273" t="s">
        <v>433</v>
      </c>
      <c r="O273" t="s">
        <v>433</v>
      </c>
      <c r="P273" t="s">
        <v>433</v>
      </c>
      <c r="Q273">
        <v>-1.2</v>
      </c>
      <c r="R273">
        <v>-30.9</v>
      </c>
      <c r="S273">
        <v>-1.425</v>
      </c>
      <c r="T273">
        <v>-5.8769999999999998</v>
      </c>
      <c r="U273">
        <v>1.647</v>
      </c>
      <c r="V273">
        <v>-6.5419999999999998</v>
      </c>
      <c r="W273">
        <v>-3.3679999999999999</v>
      </c>
      <c r="X273">
        <v>2.1080000000000001</v>
      </c>
      <c r="Y273">
        <v>6.141</v>
      </c>
      <c r="Z273">
        <v>7.81</v>
      </c>
      <c r="AA273">
        <v>6.6230000000000002</v>
      </c>
      <c r="AB273">
        <v>7.3630000000000004</v>
      </c>
      <c r="AC273">
        <v>7.5010000000000003</v>
      </c>
      <c r="AD273">
        <v>4.7850000000000001</v>
      </c>
      <c r="AE273">
        <v>2.9980000000000002</v>
      </c>
      <c r="AF273">
        <v>7.8380000000000001</v>
      </c>
      <c r="AG273">
        <v>-5.99</v>
      </c>
      <c r="AH273">
        <v>7.0940000000000003</v>
      </c>
      <c r="AI273">
        <v>6.8159999999999998</v>
      </c>
      <c r="AJ273">
        <v>-0.73299999999999998</v>
      </c>
      <c r="AK273">
        <v>9.4</v>
      </c>
      <c r="AL273" t="e">
        <f t="shared" si="16"/>
        <v>#DIV/0!</v>
      </c>
      <c r="AM273">
        <f t="shared" si="17"/>
        <v>-6.8092857142857151</v>
      </c>
      <c r="AN273">
        <f t="shared" si="18"/>
        <v>4.9824285714285717</v>
      </c>
      <c r="AO273">
        <f t="shared" si="19"/>
        <v>5.6661250000000001</v>
      </c>
    </row>
    <row r="274" spans="1:41" x14ac:dyDescent="0.25">
      <c r="A274" t="s">
        <v>515</v>
      </c>
      <c r="B274" t="s">
        <v>435</v>
      </c>
      <c r="C274" t="s">
        <v>434</v>
      </c>
      <c r="D274">
        <v>6.4429999999999996</v>
      </c>
      <c r="E274">
        <v>8.3759999999999994</v>
      </c>
      <c r="F274">
        <v>8.3309999999999995</v>
      </c>
      <c r="G274">
        <v>5.7919999999999998</v>
      </c>
      <c r="H274">
        <v>5.9139999999999997</v>
      </c>
      <c r="I274">
        <v>5.6790000000000003</v>
      </c>
      <c r="J274">
        <v>9.4260000000000002</v>
      </c>
      <c r="K274">
        <v>3.5419999999999998</v>
      </c>
      <c r="L274">
        <v>5.1459999999999999</v>
      </c>
      <c r="M274">
        <v>4.1829999999999998</v>
      </c>
      <c r="N274">
        <v>-2.4860000000000002</v>
      </c>
      <c r="O274">
        <v>-9.1989999999999998</v>
      </c>
      <c r="P274">
        <v>-9.2560000000000002</v>
      </c>
      <c r="Q274">
        <v>-3.169</v>
      </c>
      <c r="R274">
        <v>2.1339999999999999</v>
      </c>
      <c r="S274">
        <v>6.3760000000000003</v>
      </c>
      <c r="T274">
        <v>2.2349999999999999</v>
      </c>
      <c r="U274">
        <v>3.8969999999999998</v>
      </c>
      <c r="V274">
        <v>3.34</v>
      </c>
      <c r="W274">
        <v>3.07</v>
      </c>
      <c r="X274">
        <v>1.1459999999999999</v>
      </c>
      <c r="Y274">
        <v>5.2210000000000001</v>
      </c>
      <c r="Z274">
        <v>6.2060000000000004</v>
      </c>
      <c r="AA274">
        <v>7.4859999999999998</v>
      </c>
      <c r="AB274">
        <v>9.3569999999999993</v>
      </c>
      <c r="AC274">
        <v>6.218</v>
      </c>
      <c r="AD274">
        <v>7.883</v>
      </c>
      <c r="AE274">
        <v>8.7940000000000005</v>
      </c>
      <c r="AF274">
        <v>8.1080000000000005</v>
      </c>
      <c r="AG274">
        <v>-2.2519999999999998</v>
      </c>
      <c r="AH274">
        <v>20.864000000000001</v>
      </c>
      <c r="AI274">
        <v>17.291</v>
      </c>
      <c r="AJ274">
        <v>12.32</v>
      </c>
      <c r="AK274">
        <v>11.645</v>
      </c>
      <c r="AL274">
        <f t="shared" si="16"/>
        <v>6.2832000000000008</v>
      </c>
      <c r="AM274">
        <f t="shared" si="17"/>
        <v>-0.30580000000000018</v>
      </c>
      <c r="AN274">
        <f t="shared" si="18"/>
        <v>8.5919285714285714</v>
      </c>
      <c r="AO274">
        <f t="shared" si="19"/>
        <v>6.5388750000000009</v>
      </c>
    </row>
    <row r="275" spans="1:41" x14ac:dyDescent="0.25">
      <c r="A275" t="s">
        <v>514</v>
      </c>
      <c r="B275" t="s">
        <v>435</v>
      </c>
      <c r="C275" t="s">
        <v>434</v>
      </c>
      <c r="D275" t="s">
        <v>433</v>
      </c>
      <c r="E275" t="s">
        <v>433</v>
      </c>
      <c r="F275" t="s">
        <v>433</v>
      </c>
      <c r="G275" t="s">
        <v>433</v>
      </c>
      <c r="H275" t="s">
        <v>433</v>
      </c>
      <c r="I275" t="s">
        <v>433</v>
      </c>
      <c r="J275" t="s">
        <v>433</v>
      </c>
      <c r="K275" t="s">
        <v>433</v>
      </c>
      <c r="L275" t="s">
        <v>433</v>
      </c>
      <c r="M275" t="s">
        <v>433</v>
      </c>
      <c r="N275" t="s">
        <v>433</v>
      </c>
      <c r="O275" t="s">
        <v>433</v>
      </c>
      <c r="P275" t="s">
        <v>433</v>
      </c>
      <c r="Q275" t="s">
        <v>433</v>
      </c>
      <c r="R275" t="s">
        <v>433</v>
      </c>
      <c r="S275" t="s">
        <v>433</v>
      </c>
      <c r="T275" t="s">
        <v>433</v>
      </c>
      <c r="U275" t="s">
        <v>433</v>
      </c>
      <c r="V275" t="s">
        <v>433</v>
      </c>
      <c r="W275" t="s">
        <v>433</v>
      </c>
      <c r="X275" t="s">
        <v>433</v>
      </c>
      <c r="Y275">
        <v>1.1000000000000001</v>
      </c>
      <c r="Z275">
        <v>1.9</v>
      </c>
      <c r="AA275">
        <v>2.5</v>
      </c>
      <c r="AB275">
        <v>4.4000000000000004</v>
      </c>
      <c r="AC275">
        <v>4.2</v>
      </c>
      <c r="AD275">
        <v>8.6</v>
      </c>
      <c r="AE275">
        <v>10.7</v>
      </c>
      <c r="AF275">
        <v>6.9</v>
      </c>
      <c r="AG275">
        <v>-5.7</v>
      </c>
      <c r="AH275">
        <v>2.464</v>
      </c>
      <c r="AI275">
        <v>3.2280000000000002</v>
      </c>
      <c r="AJ275">
        <v>-2.5459999999999998</v>
      </c>
      <c r="AK275">
        <v>3.3380000000000001</v>
      </c>
      <c r="AL275" t="e">
        <f t="shared" si="16"/>
        <v>#DIV/0!</v>
      </c>
      <c r="AM275" t="e">
        <f t="shared" si="17"/>
        <v>#DIV/0!</v>
      </c>
      <c r="AN275">
        <f t="shared" si="18"/>
        <v>3.1603076923076925</v>
      </c>
      <c r="AO275">
        <f t="shared" si="19"/>
        <v>4.7714285714285722</v>
      </c>
    </row>
    <row r="276" spans="1:41" x14ac:dyDescent="0.25">
      <c r="A276" t="s">
        <v>513</v>
      </c>
      <c r="B276" t="s">
        <v>435</v>
      </c>
      <c r="C276" t="s">
        <v>434</v>
      </c>
      <c r="D276">
        <v>3.7919999999999998</v>
      </c>
      <c r="E276">
        <v>-2.7650000000000001</v>
      </c>
      <c r="F276">
        <v>9.6189999999999998</v>
      </c>
      <c r="G276">
        <v>-0.55700000000000005</v>
      </c>
      <c r="H276">
        <v>4.3369999999999997</v>
      </c>
      <c r="I276">
        <v>6.3239999999999998</v>
      </c>
      <c r="J276">
        <v>8.3000000000000007</v>
      </c>
      <c r="K276">
        <v>-2.544</v>
      </c>
      <c r="L276">
        <v>10.414999999999999</v>
      </c>
      <c r="M276">
        <v>2.3660000000000001</v>
      </c>
      <c r="N276">
        <v>4.0350000000000001</v>
      </c>
      <c r="O276">
        <v>6.8979999999999997</v>
      </c>
      <c r="P276">
        <v>-4.0289999999999999</v>
      </c>
      <c r="Q276">
        <v>-1.014</v>
      </c>
      <c r="R276">
        <v>10.358000000000001</v>
      </c>
      <c r="S276">
        <v>-6.5789999999999997</v>
      </c>
      <c r="T276">
        <v>12.217000000000001</v>
      </c>
      <c r="U276">
        <v>-2.2269999999999999</v>
      </c>
      <c r="V276">
        <v>7.6749999999999998</v>
      </c>
      <c r="W276">
        <v>0.52900000000000003</v>
      </c>
      <c r="X276">
        <v>1.593</v>
      </c>
      <c r="Y276">
        <v>7.5519999999999996</v>
      </c>
      <c r="Z276">
        <v>3.3159999999999998</v>
      </c>
      <c r="AA276">
        <v>6.3170000000000002</v>
      </c>
      <c r="AB276">
        <v>4.8019999999999996</v>
      </c>
      <c r="AC276">
        <v>2.9790000000000001</v>
      </c>
      <c r="AD276">
        <v>7.76</v>
      </c>
      <c r="AE276">
        <v>2.706</v>
      </c>
      <c r="AF276">
        <v>5.5869999999999997</v>
      </c>
      <c r="AG276">
        <v>4.758</v>
      </c>
      <c r="AH276">
        <v>3.6429999999999998</v>
      </c>
      <c r="AI276">
        <v>4.9859999999999998</v>
      </c>
      <c r="AJ276">
        <v>2.669</v>
      </c>
      <c r="AK276">
        <v>4.3810000000000002</v>
      </c>
      <c r="AL276">
        <f t="shared" si="16"/>
        <v>3.9287000000000001</v>
      </c>
      <c r="AM276">
        <f t="shared" si="17"/>
        <v>2.7863000000000002</v>
      </c>
      <c r="AN276">
        <f t="shared" si="18"/>
        <v>4.5034999999999998</v>
      </c>
      <c r="AO276">
        <f t="shared" si="19"/>
        <v>4.6281249999999998</v>
      </c>
    </row>
    <row r="277" spans="1:41" x14ac:dyDescent="0.25">
      <c r="A277" t="s">
        <v>512</v>
      </c>
      <c r="B277" t="s">
        <v>435</v>
      </c>
      <c r="C277" t="s">
        <v>434</v>
      </c>
      <c r="D277">
        <v>4.2279999999999998</v>
      </c>
      <c r="E277">
        <v>5</v>
      </c>
      <c r="F277">
        <v>-6.9</v>
      </c>
      <c r="G277">
        <v>-15.7</v>
      </c>
      <c r="H277">
        <v>-6.5</v>
      </c>
      <c r="I277">
        <v>1</v>
      </c>
      <c r="J277">
        <v>-2.2999999999999998</v>
      </c>
      <c r="K277">
        <v>14.7</v>
      </c>
      <c r="L277">
        <v>8.1999999999999993</v>
      </c>
      <c r="M277">
        <v>6.5</v>
      </c>
      <c r="N277">
        <v>1</v>
      </c>
      <c r="O277">
        <v>6.5519999999999996</v>
      </c>
      <c r="P277">
        <v>-5.2309999999999999</v>
      </c>
      <c r="Q277">
        <v>8.7669999999999995</v>
      </c>
      <c r="R277">
        <v>6.1589999999999998</v>
      </c>
      <c r="S277">
        <v>2.2370000000000001</v>
      </c>
      <c r="T277">
        <v>14.78</v>
      </c>
      <c r="U277">
        <v>11.085000000000001</v>
      </c>
      <c r="V277">
        <v>11.827999999999999</v>
      </c>
      <c r="W277">
        <v>8.3659999999999997</v>
      </c>
      <c r="X277">
        <v>1.532</v>
      </c>
      <c r="Y277">
        <v>12.706</v>
      </c>
      <c r="Z277">
        <v>9.2309999999999999</v>
      </c>
      <c r="AA277">
        <v>6.8719999999999999</v>
      </c>
      <c r="AB277">
        <v>8.5359999999999996</v>
      </c>
      <c r="AC277">
        <v>7.7370000000000001</v>
      </c>
      <c r="AD277">
        <v>9.1</v>
      </c>
      <c r="AE277">
        <v>7.444</v>
      </c>
      <c r="AF277">
        <v>5.7759999999999998</v>
      </c>
      <c r="AG277">
        <v>6.4770000000000003</v>
      </c>
      <c r="AH277">
        <v>7.117</v>
      </c>
      <c r="AI277">
        <v>7.4359999999999999</v>
      </c>
      <c r="AJ277">
        <v>7.0780000000000003</v>
      </c>
      <c r="AK277">
        <v>7.444</v>
      </c>
      <c r="AL277">
        <f t="shared" si="16"/>
        <v>0.82279999999999975</v>
      </c>
      <c r="AM277">
        <f t="shared" si="17"/>
        <v>6.5543000000000005</v>
      </c>
      <c r="AN277">
        <f t="shared" si="18"/>
        <v>7.4632857142857167</v>
      </c>
      <c r="AO277">
        <f t="shared" si="19"/>
        <v>7.894750000000001</v>
      </c>
    </row>
    <row r="278" spans="1:41" x14ac:dyDescent="0.25">
      <c r="A278" t="s">
        <v>511</v>
      </c>
      <c r="B278" t="s">
        <v>435</v>
      </c>
      <c r="C278" t="s">
        <v>434</v>
      </c>
      <c r="D278" t="s">
        <v>433</v>
      </c>
      <c r="E278" t="s">
        <v>433</v>
      </c>
      <c r="F278" t="s">
        <v>433</v>
      </c>
      <c r="G278" t="s">
        <v>433</v>
      </c>
      <c r="H278" t="s">
        <v>433</v>
      </c>
      <c r="I278" t="s">
        <v>433</v>
      </c>
      <c r="J278" t="s">
        <v>433</v>
      </c>
      <c r="K278" t="s">
        <v>433</v>
      </c>
      <c r="L278" t="s">
        <v>433</v>
      </c>
      <c r="M278" t="s">
        <v>433</v>
      </c>
      <c r="N278" t="s">
        <v>433</v>
      </c>
      <c r="O278" t="s">
        <v>433</v>
      </c>
      <c r="P278" t="s">
        <v>433</v>
      </c>
      <c r="Q278" t="s">
        <v>433</v>
      </c>
      <c r="R278" t="s">
        <v>433</v>
      </c>
      <c r="S278" t="s">
        <v>433</v>
      </c>
      <c r="T278" t="s">
        <v>433</v>
      </c>
      <c r="U278" t="s">
        <v>433</v>
      </c>
      <c r="V278" t="s">
        <v>433</v>
      </c>
      <c r="W278">
        <v>10.945</v>
      </c>
      <c r="X278">
        <v>13.746</v>
      </c>
      <c r="Y278">
        <v>11.343999999999999</v>
      </c>
      <c r="Z278">
        <v>12.026</v>
      </c>
      <c r="AA278">
        <v>13.843999999999999</v>
      </c>
      <c r="AB278">
        <v>13.565</v>
      </c>
      <c r="AC278">
        <v>13.569000000000001</v>
      </c>
      <c r="AD278">
        <v>13.076000000000001</v>
      </c>
      <c r="AE278">
        <v>11.991</v>
      </c>
      <c r="AF278">
        <v>3.6</v>
      </c>
      <c r="AG278">
        <v>5.1440000000000001</v>
      </c>
      <c r="AH278">
        <v>5.3449999999999998</v>
      </c>
      <c r="AI278">
        <v>5.9089999999999998</v>
      </c>
      <c r="AJ278">
        <v>7.3</v>
      </c>
      <c r="AK278">
        <v>8.25</v>
      </c>
      <c r="AL278" t="e">
        <f t="shared" si="16"/>
        <v>#DIV/0!</v>
      </c>
      <c r="AM278">
        <f t="shared" si="17"/>
        <v>10.945</v>
      </c>
      <c r="AN278">
        <f t="shared" si="18"/>
        <v>9.9077857142857173</v>
      </c>
      <c r="AO278">
        <f t="shared" si="19"/>
        <v>12.895125000000002</v>
      </c>
    </row>
    <row r="279" spans="1:41" x14ac:dyDescent="0.25">
      <c r="A279" t="s">
        <v>510</v>
      </c>
      <c r="B279" t="s">
        <v>435</v>
      </c>
      <c r="C279" t="s">
        <v>434</v>
      </c>
      <c r="D279" t="s">
        <v>433</v>
      </c>
      <c r="E279" t="s">
        <v>433</v>
      </c>
      <c r="F279" t="s">
        <v>433</v>
      </c>
      <c r="G279" t="s">
        <v>433</v>
      </c>
      <c r="H279" t="s">
        <v>433</v>
      </c>
      <c r="I279" t="s">
        <v>433</v>
      </c>
      <c r="J279" t="s">
        <v>433</v>
      </c>
      <c r="K279" t="s">
        <v>433</v>
      </c>
      <c r="L279" t="s">
        <v>433</v>
      </c>
      <c r="M279" t="s">
        <v>433</v>
      </c>
      <c r="N279" t="s">
        <v>433</v>
      </c>
      <c r="O279">
        <v>5.343</v>
      </c>
      <c r="P279">
        <v>9.27</v>
      </c>
      <c r="Q279">
        <v>-1.62</v>
      </c>
      <c r="R279">
        <v>5.133</v>
      </c>
      <c r="S279">
        <v>3.226</v>
      </c>
      <c r="T279">
        <v>2.3039999999999998</v>
      </c>
      <c r="U279">
        <v>4.6909999999999998</v>
      </c>
      <c r="V279">
        <v>3.9940000000000002</v>
      </c>
      <c r="W279">
        <v>2.681</v>
      </c>
      <c r="X279">
        <v>4.08</v>
      </c>
      <c r="Y279">
        <v>1.171</v>
      </c>
      <c r="Z279">
        <v>4.7919999999999998</v>
      </c>
      <c r="AA279">
        <v>4.2549999999999999</v>
      </c>
      <c r="AB279">
        <v>12.266999999999999</v>
      </c>
      <c r="AC279">
        <v>2.492</v>
      </c>
      <c r="AD279">
        <v>7.0730000000000004</v>
      </c>
      <c r="AE279">
        <v>5.3780000000000001</v>
      </c>
      <c r="AF279">
        <v>2.6469999999999998</v>
      </c>
      <c r="AG279">
        <v>0.29599999999999999</v>
      </c>
      <c r="AH279">
        <v>6.04</v>
      </c>
      <c r="AI279">
        <v>5.1210000000000004</v>
      </c>
      <c r="AJ279">
        <v>5.1539999999999999</v>
      </c>
      <c r="AK279">
        <v>5.125</v>
      </c>
      <c r="AL279" t="e">
        <f t="shared" si="16"/>
        <v>#DIV/0!</v>
      </c>
      <c r="AM279">
        <f t="shared" si="17"/>
        <v>3.8913333333333324</v>
      </c>
      <c r="AN279">
        <f t="shared" si="18"/>
        <v>4.7064999999999992</v>
      </c>
      <c r="AO279">
        <f t="shared" si="19"/>
        <v>5.1884999999999994</v>
      </c>
    </row>
    <row r="280" spans="1:41" x14ac:dyDescent="0.25">
      <c r="A280" t="s">
        <v>509</v>
      </c>
      <c r="B280" t="s">
        <v>435</v>
      </c>
      <c r="C280" t="s">
        <v>434</v>
      </c>
      <c r="D280">
        <v>-2.3199999999999998</v>
      </c>
      <c r="E280">
        <v>8.3409999999999993</v>
      </c>
      <c r="F280">
        <v>3.78</v>
      </c>
      <c r="G280">
        <v>-2.9780000000000002</v>
      </c>
      <c r="H280">
        <v>9.6809999999999992</v>
      </c>
      <c r="I280">
        <v>6.1449999999999996</v>
      </c>
      <c r="J280">
        <v>4.5659999999999998</v>
      </c>
      <c r="K280">
        <v>1.7</v>
      </c>
      <c r="L280">
        <v>7.6970000000000001</v>
      </c>
      <c r="M280">
        <v>4.3280000000000003</v>
      </c>
      <c r="N280">
        <v>4.6349999999999998</v>
      </c>
      <c r="O280">
        <v>6.3659999999999997</v>
      </c>
      <c r="P280">
        <v>4.1079999999999997</v>
      </c>
      <c r="Q280">
        <v>3.847</v>
      </c>
      <c r="R280">
        <v>8.2189999999999994</v>
      </c>
      <c r="S280">
        <v>3.468</v>
      </c>
      <c r="T280">
        <v>5.3380000000000001</v>
      </c>
      <c r="U280">
        <v>5.2610000000000001</v>
      </c>
      <c r="V280">
        <v>2.9430000000000001</v>
      </c>
      <c r="W280">
        <v>4.4829999999999997</v>
      </c>
      <c r="X280">
        <v>6.1159999999999997</v>
      </c>
      <c r="Y280">
        <v>5.6289999999999996</v>
      </c>
      <c r="Z280">
        <v>0.12</v>
      </c>
      <c r="AA280">
        <v>3.9449999999999998</v>
      </c>
      <c r="AB280">
        <v>4.6829999999999998</v>
      </c>
      <c r="AC280">
        <v>3.4790000000000001</v>
      </c>
      <c r="AD280">
        <v>3.3650000000000002</v>
      </c>
      <c r="AE280">
        <v>3.4119999999999999</v>
      </c>
      <c r="AF280">
        <v>6.1050000000000004</v>
      </c>
      <c r="AG280">
        <v>4.5330000000000004</v>
      </c>
      <c r="AH280">
        <v>4.8159999999999998</v>
      </c>
      <c r="AI280">
        <v>3.4220000000000002</v>
      </c>
      <c r="AJ280">
        <v>4.7809999999999997</v>
      </c>
      <c r="AK280">
        <v>3.8519999999999999</v>
      </c>
      <c r="AL280">
        <f t="shared" si="16"/>
        <v>4.0939999999999994</v>
      </c>
      <c r="AM280">
        <f t="shared" si="17"/>
        <v>4.8667999999999996</v>
      </c>
      <c r="AN280">
        <f t="shared" si="18"/>
        <v>4.1612857142857136</v>
      </c>
      <c r="AO280">
        <f t="shared" si="19"/>
        <v>3.8436249999999994</v>
      </c>
    </row>
    <row r="281" spans="1:41" x14ac:dyDescent="0.25">
      <c r="A281" t="s">
        <v>508</v>
      </c>
      <c r="B281" t="s">
        <v>435</v>
      </c>
      <c r="C281" t="s">
        <v>434</v>
      </c>
      <c r="D281" t="s">
        <v>433</v>
      </c>
      <c r="E281">
        <v>-0.51400000000000001</v>
      </c>
      <c r="F281">
        <v>-1.2829999999999999</v>
      </c>
      <c r="G281">
        <v>1.758</v>
      </c>
      <c r="H281">
        <v>3.1190000000000002</v>
      </c>
      <c r="I281">
        <v>2.6560000000000001</v>
      </c>
      <c r="J281">
        <v>3.125</v>
      </c>
      <c r="K281">
        <v>1.851</v>
      </c>
      <c r="L281">
        <v>4.5860000000000003</v>
      </c>
      <c r="M281">
        <v>4.4210000000000003</v>
      </c>
      <c r="N281">
        <v>4.1820000000000004</v>
      </c>
      <c r="O281">
        <v>2.44</v>
      </c>
      <c r="P281">
        <v>1.7070000000000001</v>
      </c>
      <c r="Q281">
        <v>1.256</v>
      </c>
      <c r="R281">
        <v>2.96</v>
      </c>
      <c r="S281">
        <v>2.6280000000000001</v>
      </c>
      <c r="T281">
        <v>3.0489999999999999</v>
      </c>
      <c r="U281">
        <v>4.0220000000000002</v>
      </c>
      <c r="V281">
        <v>4.3940000000000001</v>
      </c>
      <c r="W281">
        <v>4.5289999999999999</v>
      </c>
      <c r="X281">
        <v>4.3819999999999997</v>
      </c>
      <c r="Y281">
        <v>1.627</v>
      </c>
      <c r="Z281">
        <v>-3.5000000000000003E-2</v>
      </c>
      <c r="AA281">
        <v>0.26700000000000002</v>
      </c>
      <c r="AB281">
        <v>1.855</v>
      </c>
      <c r="AC281">
        <v>2.2480000000000002</v>
      </c>
      <c r="AD281">
        <v>3.823</v>
      </c>
      <c r="AE281">
        <v>4.1970000000000001</v>
      </c>
      <c r="AF281">
        <v>2.0870000000000002</v>
      </c>
      <c r="AG281">
        <v>-3.3029999999999999</v>
      </c>
      <c r="AH281">
        <v>1.069</v>
      </c>
      <c r="AI281">
        <v>1.6639999999999999</v>
      </c>
      <c r="AJ281">
        <v>-1.5860000000000001</v>
      </c>
      <c r="AK281">
        <v>-0.72399999999999998</v>
      </c>
      <c r="AL281">
        <f t="shared" si="16"/>
        <v>2.1910000000000003</v>
      </c>
      <c r="AM281">
        <f t="shared" si="17"/>
        <v>3.1166999999999998</v>
      </c>
      <c r="AN281">
        <f t="shared" si="18"/>
        <v>1.2550714285714286</v>
      </c>
      <c r="AO281">
        <f t="shared" si="19"/>
        <v>2.2955000000000001</v>
      </c>
    </row>
    <row r="282" spans="1:41" x14ac:dyDescent="0.25">
      <c r="A282" t="s">
        <v>507</v>
      </c>
      <c r="B282" t="s">
        <v>435</v>
      </c>
      <c r="C282" t="s">
        <v>434</v>
      </c>
      <c r="D282">
        <v>1.0089999999999999</v>
      </c>
      <c r="E282">
        <v>2.9609999999999999</v>
      </c>
      <c r="F282">
        <v>2.8780000000000001</v>
      </c>
      <c r="G282">
        <v>-0.124</v>
      </c>
      <c r="H282">
        <v>6.8579999999999997</v>
      </c>
      <c r="I282">
        <v>1.2130000000000001</v>
      </c>
      <c r="J282">
        <v>1.81</v>
      </c>
      <c r="K282">
        <v>2.4359999999999999</v>
      </c>
      <c r="L282">
        <v>0.55500000000000005</v>
      </c>
      <c r="M282">
        <v>0.42099999999999999</v>
      </c>
      <c r="N282">
        <v>-1.6E-2</v>
      </c>
      <c r="O282">
        <v>-1.3140000000000001</v>
      </c>
      <c r="P282">
        <v>0.71599999999999997</v>
      </c>
      <c r="Q282">
        <v>5.234</v>
      </c>
      <c r="R282">
        <v>5.5810000000000004</v>
      </c>
      <c r="S282">
        <v>4.7729999999999997</v>
      </c>
      <c r="T282">
        <v>4.048</v>
      </c>
      <c r="U282">
        <v>2.4430000000000001</v>
      </c>
      <c r="V282">
        <v>8.2000000000000003E-2</v>
      </c>
      <c r="W282">
        <v>4.5759999999999996</v>
      </c>
      <c r="X282">
        <v>4.202</v>
      </c>
      <c r="Y282">
        <v>2.4580000000000002</v>
      </c>
      <c r="Z282">
        <v>4.899</v>
      </c>
      <c r="AA282">
        <v>4.4000000000000004</v>
      </c>
      <c r="AB282">
        <v>4.5839999999999996</v>
      </c>
      <c r="AC282">
        <v>3.21</v>
      </c>
      <c r="AD282">
        <v>2.7490000000000001</v>
      </c>
      <c r="AE282">
        <v>3.4039999999999999</v>
      </c>
      <c r="AF282">
        <v>-0.503</v>
      </c>
      <c r="AG282">
        <v>-1.407</v>
      </c>
      <c r="AH282">
        <v>1.5860000000000001</v>
      </c>
      <c r="AI282">
        <v>1.831</v>
      </c>
      <c r="AJ282">
        <v>2.3530000000000002</v>
      </c>
      <c r="AK282">
        <v>2.2189999999999999</v>
      </c>
      <c r="AL282">
        <f t="shared" si="16"/>
        <v>2.0017</v>
      </c>
      <c r="AM282">
        <f t="shared" si="17"/>
        <v>2.6123000000000003</v>
      </c>
      <c r="AN282">
        <f t="shared" si="18"/>
        <v>2.570357142857143</v>
      </c>
      <c r="AO282">
        <f t="shared" si="19"/>
        <v>3.7382499999999999</v>
      </c>
    </row>
    <row r="283" spans="1:41" x14ac:dyDescent="0.25">
      <c r="A283" t="s">
        <v>506</v>
      </c>
      <c r="B283" t="s">
        <v>435</v>
      </c>
      <c r="C283" t="s">
        <v>434</v>
      </c>
      <c r="D283">
        <v>4.6120000000000001</v>
      </c>
      <c r="E283">
        <v>5.3609999999999998</v>
      </c>
      <c r="F283">
        <v>-0.81699999999999995</v>
      </c>
      <c r="G283">
        <v>4.6150000000000002</v>
      </c>
      <c r="H283">
        <v>-1.5660000000000001</v>
      </c>
      <c r="I283">
        <v>-4.0839999999999996</v>
      </c>
      <c r="J283">
        <v>-1.0149999999999999</v>
      </c>
      <c r="K283">
        <v>-0.70599999999999996</v>
      </c>
      <c r="L283">
        <v>-12.4</v>
      </c>
      <c r="M283">
        <v>-1.694</v>
      </c>
      <c r="N283">
        <v>-0.13200000000000001</v>
      </c>
      <c r="O283">
        <v>-0.154</v>
      </c>
      <c r="P283">
        <v>0.4</v>
      </c>
      <c r="Q283">
        <v>-0.4</v>
      </c>
      <c r="R283">
        <v>5</v>
      </c>
      <c r="S283">
        <v>5.9119999999999999</v>
      </c>
      <c r="T283">
        <v>6.3440000000000003</v>
      </c>
      <c r="U283">
        <v>3.9670000000000001</v>
      </c>
      <c r="V283">
        <v>3.7120000000000002</v>
      </c>
      <c r="W283">
        <v>7.0359999999999996</v>
      </c>
      <c r="X283">
        <v>4.1020000000000003</v>
      </c>
      <c r="Y283">
        <v>2.9609999999999999</v>
      </c>
      <c r="Z283">
        <v>0.754</v>
      </c>
      <c r="AA283">
        <v>2.5209999999999999</v>
      </c>
      <c r="AB283">
        <v>5.3120000000000003</v>
      </c>
      <c r="AC283">
        <v>4.282</v>
      </c>
      <c r="AD283">
        <v>4.1520000000000001</v>
      </c>
      <c r="AE283">
        <v>5.2880000000000003</v>
      </c>
      <c r="AF283">
        <v>2.8519999999999999</v>
      </c>
      <c r="AG283">
        <v>-2.7589999999999999</v>
      </c>
      <c r="AH283">
        <v>3.2090000000000001</v>
      </c>
      <c r="AI283">
        <v>6.2450000000000001</v>
      </c>
      <c r="AJ283">
        <v>5.0010000000000003</v>
      </c>
      <c r="AK283">
        <v>4.4459999999999997</v>
      </c>
      <c r="AL283">
        <f t="shared" si="16"/>
        <v>-0.76940000000000019</v>
      </c>
      <c r="AM283">
        <f t="shared" si="17"/>
        <v>3.1685000000000003</v>
      </c>
      <c r="AN283">
        <f t="shared" si="18"/>
        <v>3.4547142857142856</v>
      </c>
      <c r="AO283">
        <f t="shared" si="19"/>
        <v>3.6715000000000004</v>
      </c>
    </row>
    <row r="284" spans="1:41" x14ac:dyDescent="0.25">
      <c r="A284" t="s">
        <v>505</v>
      </c>
      <c r="B284" t="s">
        <v>435</v>
      </c>
      <c r="C284" t="s">
        <v>434</v>
      </c>
      <c r="D284">
        <v>4.8860000000000001</v>
      </c>
      <c r="E284">
        <v>-0.17799999999999999</v>
      </c>
      <c r="F284">
        <v>2.1739999999999999</v>
      </c>
      <c r="G284">
        <v>-3.8639999999999999</v>
      </c>
      <c r="H284">
        <v>-16.82</v>
      </c>
      <c r="I284">
        <v>7.718</v>
      </c>
      <c r="J284">
        <v>6.3520000000000003</v>
      </c>
      <c r="K284">
        <v>8.7999999999999995E-2</v>
      </c>
      <c r="L284">
        <v>6.8710000000000004</v>
      </c>
      <c r="M284">
        <v>0.95699999999999996</v>
      </c>
      <c r="N284">
        <v>-1.3080000000000001</v>
      </c>
      <c r="O284">
        <v>2.4900000000000002</v>
      </c>
      <c r="P284">
        <v>-6.516</v>
      </c>
      <c r="Q284">
        <v>1.4490000000000001</v>
      </c>
      <c r="R284">
        <v>4.0049999999999999</v>
      </c>
      <c r="S284">
        <v>-6.6109999999999998</v>
      </c>
      <c r="T284">
        <v>5.0890000000000004</v>
      </c>
      <c r="U284">
        <v>0.496</v>
      </c>
      <c r="V284">
        <v>12.712</v>
      </c>
      <c r="W284">
        <v>0.99399999999999999</v>
      </c>
      <c r="X284">
        <v>-2.5840000000000001</v>
      </c>
      <c r="Y284">
        <v>8.0399999999999991</v>
      </c>
      <c r="Z284">
        <v>5.3380000000000001</v>
      </c>
      <c r="AA284">
        <v>7.0549999999999997</v>
      </c>
      <c r="AB284">
        <v>-0.82499999999999996</v>
      </c>
      <c r="AC284">
        <v>8.4160000000000004</v>
      </c>
      <c r="AD284">
        <v>5.8070000000000004</v>
      </c>
      <c r="AE284">
        <v>3.1659999999999999</v>
      </c>
      <c r="AF284">
        <v>9.65</v>
      </c>
      <c r="AG284">
        <v>-0.71199999999999997</v>
      </c>
      <c r="AH284">
        <v>8.36</v>
      </c>
      <c r="AI284">
        <v>2.21</v>
      </c>
      <c r="AJ284">
        <v>11.848000000000001</v>
      </c>
      <c r="AK284">
        <v>4.5830000000000002</v>
      </c>
      <c r="AL284">
        <f t="shared" si="16"/>
        <v>0.81840000000000013</v>
      </c>
      <c r="AM284">
        <f t="shared" si="17"/>
        <v>1.28</v>
      </c>
      <c r="AN284">
        <f t="shared" si="18"/>
        <v>5.025142857142856</v>
      </c>
      <c r="AO284">
        <f t="shared" si="19"/>
        <v>4.3016249999999996</v>
      </c>
    </row>
    <row r="285" spans="1:41" x14ac:dyDescent="0.25">
      <c r="A285" t="s">
        <v>504</v>
      </c>
      <c r="B285" t="s">
        <v>435</v>
      </c>
      <c r="C285" t="s">
        <v>434</v>
      </c>
      <c r="D285">
        <v>2.8719999999999999</v>
      </c>
      <c r="E285">
        <v>20.838000000000001</v>
      </c>
      <c r="F285">
        <v>-1.0529999999999999</v>
      </c>
      <c r="G285">
        <v>-5.05</v>
      </c>
      <c r="H285">
        <v>-2.0219999999999998</v>
      </c>
      <c r="I285">
        <v>8.3230000000000004</v>
      </c>
      <c r="J285">
        <v>-8.7539999999999996</v>
      </c>
      <c r="K285">
        <v>-10.752000000000001</v>
      </c>
      <c r="L285">
        <v>7.5430000000000001</v>
      </c>
      <c r="M285">
        <v>6.4669999999999996</v>
      </c>
      <c r="N285">
        <v>12.766</v>
      </c>
      <c r="O285">
        <v>2.206</v>
      </c>
      <c r="P285">
        <v>3.2090000000000001</v>
      </c>
      <c r="Q285">
        <v>4.835</v>
      </c>
      <c r="R285">
        <v>3.552</v>
      </c>
      <c r="S285">
        <v>2.2360000000000002</v>
      </c>
      <c r="T285">
        <v>7.6059999999999999</v>
      </c>
      <c r="U285">
        <v>5.298</v>
      </c>
      <c r="V285">
        <v>5.15</v>
      </c>
      <c r="W285">
        <v>2.8</v>
      </c>
      <c r="X285">
        <v>7.7009999999999996</v>
      </c>
      <c r="Y285">
        <v>7.0350000000000001</v>
      </c>
      <c r="Z285">
        <v>6.8979999999999997</v>
      </c>
      <c r="AA285">
        <v>11.888999999999999</v>
      </c>
      <c r="AB285">
        <v>8.7910000000000004</v>
      </c>
      <c r="AC285">
        <v>8.6769999999999996</v>
      </c>
      <c r="AD285">
        <v>8.327</v>
      </c>
      <c r="AE285">
        <v>9.0609999999999999</v>
      </c>
      <c r="AF285">
        <v>8.0139999999999993</v>
      </c>
      <c r="AG285">
        <v>8.9710000000000001</v>
      </c>
      <c r="AH285">
        <v>9.9689999999999994</v>
      </c>
      <c r="AI285">
        <v>4.8869999999999996</v>
      </c>
      <c r="AJ285">
        <v>4.2789999999999999</v>
      </c>
      <c r="AK285">
        <v>5.3940000000000001</v>
      </c>
      <c r="AL285">
        <f t="shared" si="16"/>
        <v>1.8411999999999999</v>
      </c>
      <c r="AM285">
        <f t="shared" si="17"/>
        <v>4.9657999999999998</v>
      </c>
      <c r="AN285">
        <f t="shared" si="18"/>
        <v>7.849499999999999</v>
      </c>
      <c r="AO285">
        <f t="shared" si="19"/>
        <v>8.5473749999999988</v>
      </c>
    </row>
    <row r="286" spans="1:41" x14ac:dyDescent="0.25">
      <c r="A286" t="s">
        <v>503</v>
      </c>
      <c r="B286" t="s">
        <v>435</v>
      </c>
      <c r="C286" t="s">
        <v>434</v>
      </c>
      <c r="D286">
        <v>4.5149999999999997</v>
      </c>
      <c r="E286">
        <v>1.5980000000000001</v>
      </c>
      <c r="F286">
        <v>0.23499999999999999</v>
      </c>
      <c r="G286">
        <v>3.9729999999999999</v>
      </c>
      <c r="H286">
        <v>6.0519999999999996</v>
      </c>
      <c r="I286">
        <v>5.5529999999999999</v>
      </c>
      <c r="J286">
        <v>4.0419999999999998</v>
      </c>
      <c r="K286">
        <v>1.7529999999999999</v>
      </c>
      <c r="L286">
        <v>-0.255</v>
      </c>
      <c r="M286">
        <v>1.038</v>
      </c>
      <c r="N286">
        <v>1.9319999999999999</v>
      </c>
      <c r="O286">
        <v>3.085</v>
      </c>
      <c r="P286">
        <v>3.5750000000000002</v>
      </c>
      <c r="Q286">
        <v>2.8450000000000002</v>
      </c>
      <c r="R286">
        <v>5.0549999999999997</v>
      </c>
      <c r="S286">
        <v>4.1539999999999999</v>
      </c>
      <c r="T286">
        <v>5.0279999999999996</v>
      </c>
      <c r="U286">
        <v>5.2850000000000001</v>
      </c>
      <c r="V286">
        <v>2.6240000000000001</v>
      </c>
      <c r="W286">
        <v>2.0129999999999999</v>
      </c>
      <c r="X286">
        <v>3.2050000000000001</v>
      </c>
      <c r="Y286">
        <v>2.085</v>
      </c>
      <c r="Z286">
        <v>1.4379999999999999</v>
      </c>
      <c r="AA286">
        <v>0.92</v>
      </c>
      <c r="AB286">
        <v>3.9590000000000001</v>
      </c>
      <c r="AC286">
        <v>2.625</v>
      </c>
      <c r="AD286">
        <v>2.395</v>
      </c>
      <c r="AE286">
        <v>2.93</v>
      </c>
      <c r="AF286">
        <v>0.38400000000000001</v>
      </c>
      <c r="AG286">
        <v>-1.623</v>
      </c>
      <c r="AH286">
        <v>0.60199999999999998</v>
      </c>
      <c r="AI286">
        <v>0.96899999999999997</v>
      </c>
      <c r="AJ286">
        <v>2.7490000000000001</v>
      </c>
      <c r="AK286">
        <v>0.74199999999999999</v>
      </c>
      <c r="AL286">
        <f t="shared" si="16"/>
        <v>2.8503999999999996</v>
      </c>
      <c r="AM286">
        <f t="shared" si="17"/>
        <v>3.5595999999999997</v>
      </c>
      <c r="AN286">
        <f t="shared" si="18"/>
        <v>1.67</v>
      </c>
      <c r="AO286">
        <f t="shared" si="19"/>
        <v>2.4446249999999998</v>
      </c>
    </row>
    <row r="287" spans="1:41" x14ac:dyDescent="0.25">
      <c r="A287" t="s">
        <v>502</v>
      </c>
      <c r="B287" t="s">
        <v>435</v>
      </c>
      <c r="C287" t="s">
        <v>434</v>
      </c>
      <c r="D287">
        <v>6.0789999999999997</v>
      </c>
      <c r="E287">
        <v>17.096</v>
      </c>
      <c r="F287">
        <v>11.500999999999999</v>
      </c>
      <c r="G287">
        <v>15.946999999999999</v>
      </c>
      <c r="H287">
        <v>13.904</v>
      </c>
      <c r="I287">
        <v>14.523</v>
      </c>
      <c r="J287">
        <v>2.145</v>
      </c>
      <c r="K287">
        <v>-3.992</v>
      </c>
      <c r="L287">
        <v>5.2450000000000001</v>
      </c>
      <c r="M287">
        <v>2.9830000000000001</v>
      </c>
      <c r="N287">
        <v>8.3780000000000001</v>
      </c>
      <c r="O287">
        <v>6.0439999999999996</v>
      </c>
      <c r="P287">
        <v>8.4920000000000009</v>
      </c>
      <c r="Q287">
        <v>6.1440000000000001</v>
      </c>
      <c r="R287">
        <v>3.8450000000000002</v>
      </c>
      <c r="S287">
        <v>4.8310000000000004</v>
      </c>
      <c r="T287">
        <v>2.8889999999999998</v>
      </c>
      <c r="U287">
        <v>6.1779999999999999</v>
      </c>
      <c r="V287">
        <v>2.7040000000000002</v>
      </c>
      <c r="W287">
        <v>0.33200000000000002</v>
      </c>
      <c r="X287">
        <v>6.5490000000000004</v>
      </c>
      <c r="Y287">
        <v>4.4829999999999997</v>
      </c>
      <c r="Z287">
        <v>-1.101</v>
      </c>
      <c r="AA287">
        <v>-2.6669999999999998</v>
      </c>
      <c r="AB287">
        <v>1.2909999999999999</v>
      </c>
      <c r="AC287">
        <v>2.4900000000000002</v>
      </c>
      <c r="AD287">
        <v>5.3730000000000002</v>
      </c>
      <c r="AE287">
        <v>4.452</v>
      </c>
      <c r="AF287">
        <v>8.2010000000000005</v>
      </c>
      <c r="AG287">
        <v>6.1120000000000001</v>
      </c>
      <c r="AH287">
        <v>4.8029999999999999</v>
      </c>
      <c r="AI287">
        <v>4.0949999999999998</v>
      </c>
      <c r="AJ287">
        <v>5.7640000000000002</v>
      </c>
      <c r="AK287">
        <v>4.6929999999999996</v>
      </c>
      <c r="AL287">
        <f t="shared" si="16"/>
        <v>8.543099999999999</v>
      </c>
      <c r="AM287">
        <f t="shared" si="17"/>
        <v>4.9837000000000007</v>
      </c>
      <c r="AN287">
        <f t="shared" si="18"/>
        <v>3.8955714285714289</v>
      </c>
      <c r="AO287">
        <f t="shared" si="19"/>
        <v>2.6087500000000006</v>
      </c>
    </row>
    <row r="288" spans="1:41" x14ac:dyDescent="0.25">
      <c r="A288" t="s">
        <v>501</v>
      </c>
      <c r="B288" t="s">
        <v>435</v>
      </c>
      <c r="C288" t="s">
        <v>434</v>
      </c>
      <c r="D288">
        <v>8.5259999999999998</v>
      </c>
      <c r="E288">
        <v>6.8310000000000004</v>
      </c>
      <c r="F288">
        <v>6.5369999999999999</v>
      </c>
      <c r="G288">
        <v>6.7779999999999996</v>
      </c>
      <c r="H288">
        <v>5.0650000000000004</v>
      </c>
      <c r="I288">
        <v>7.5919999999999996</v>
      </c>
      <c r="J288">
        <v>5.5019999999999998</v>
      </c>
      <c r="K288">
        <v>6.452</v>
      </c>
      <c r="L288">
        <v>7.625</v>
      </c>
      <c r="M288">
        <v>4.96</v>
      </c>
      <c r="N288">
        <v>4.4589999999999996</v>
      </c>
      <c r="O288">
        <v>5.4169999999999998</v>
      </c>
      <c r="P288">
        <v>7.57</v>
      </c>
      <c r="Q288">
        <v>2.097</v>
      </c>
      <c r="R288">
        <v>4.3689999999999998</v>
      </c>
      <c r="S288">
        <v>5.0620000000000003</v>
      </c>
      <c r="T288">
        <v>6.5990000000000002</v>
      </c>
      <c r="U288">
        <v>1.7030000000000001</v>
      </c>
      <c r="V288">
        <v>3.4940000000000002</v>
      </c>
      <c r="W288">
        <v>4.1840000000000002</v>
      </c>
      <c r="X288">
        <v>3.9060000000000001</v>
      </c>
      <c r="Y288">
        <v>1.9670000000000001</v>
      </c>
      <c r="Z288">
        <v>3.1120000000000001</v>
      </c>
      <c r="AA288">
        <v>4.726</v>
      </c>
      <c r="AB288">
        <v>7.4829999999999997</v>
      </c>
      <c r="AC288">
        <v>8.9580000000000002</v>
      </c>
      <c r="AD288">
        <v>5.8179999999999996</v>
      </c>
      <c r="AE288">
        <v>5.5369999999999999</v>
      </c>
      <c r="AF288">
        <v>4.9880000000000004</v>
      </c>
      <c r="AG288">
        <v>0.36099999999999999</v>
      </c>
      <c r="AH288">
        <v>2.581</v>
      </c>
      <c r="AI288">
        <v>3.6240000000000001</v>
      </c>
      <c r="AJ288">
        <v>3.8370000000000002</v>
      </c>
      <c r="AK288">
        <v>3.6960000000000002</v>
      </c>
      <c r="AL288">
        <f t="shared" si="16"/>
        <v>6.5867999999999993</v>
      </c>
      <c r="AM288">
        <f t="shared" si="17"/>
        <v>4.4954000000000001</v>
      </c>
      <c r="AN288">
        <f t="shared" si="18"/>
        <v>4.3281428571428568</v>
      </c>
      <c r="AO288">
        <f t="shared" si="19"/>
        <v>5.1883749999999997</v>
      </c>
    </row>
    <row r="289" spans="1:41" x14ac:dyDescent="0.25">
      <c r="A289" t="s">
        <v>500</v>
      </c>
      <c r="B289" t="s">
        <v>435</v>
      </c>
      <c r="C289" t="s">
        <v>434</v>
      </c>
      <c r="D289" t="s">
        <v>433</v>
      </c>
      <c r="E289" t="s">
        <v>433</v>
      </c>
      <c r="F289" t="s">
        <v>433</v>
      </c>
      <c r="G289" t="s">
        <v>433</v>
      </c>
      <c r="H289" t="s">
        <v>433</v>
      </c>
      <c r="I289" t="s">
        <v>433</v>
      </c>
      <c r="J289" t="s">
        <v>433</v>
      </c>
      <c r="K289" t="s">
        <v>433</v>
      </c>
      <c r="L289" t="s">
        <v>433</v>
      </c>
      <c r="M289" t="s">
        <v>433</v>
      </c>
      <c r="N289" t="s">
        <v>433</v>
      </c>
      <c r="O289" t="s">
        <v>433</v>
      </c>
      <c r="P289" t="s">
        <v>433</v>
      </c>
      <c r="Q289" t="s">
        <v>433</v>
      </c>
      <c r="R289" t="s">
        <v>433</v>
      </c>
      <c r="S289" t="s">
        <v>433</v>
      </c>
      <c r="T289" t="s">
        <v>433</v>
      </c>
      <c r="U289" t="s">
        <v>433</v>
      </c>
      <c r="V289" t="s">
        <v>433</v>
      </c>
      <c r="W289" t="s">
        <v>433</v>
      </c>
      <c r="X289" t="s">
        <v>433</v>
      </c>
      <c r="Y289">
        <v>2.1629999999999998</v>
      </c>
      <c r="Z289">
        <v>4.7110000000000003</v>
      </c>
      <c r="AA289">
        <v>-8.0000000000000002E-3</v>
      </c>
      <c r="AB289">
        <v>7.8310000000000004</v>
      </c>
      <c r="AC289">
        <v>0.76900000000000002</v>
      </c>
      <c r="AD289">
        <v>-1.4490000000000001</v>
      </c>
      <c r="AE289">
        <v>1.6819999999999999</v>
      </c>
      <c r="AF289">
        <v>-5.4710000000000001</v>
      </c>
      <c r="AG289">
        <v>-10.673</v>
      </c>
      <c r="AH289">
        <v>3.2440000000000002</v>
      </c>
      <c r="AI289">
        <v>5.2009999999999996</v>
      </c>
      <c r="AJ289">
        <v>5.5190000000000001</v>
      </c>
      <c r="AK289">
        <v>-0.23400000000000001</v>
      </c>
      <c r="AL289" t="e">
        <f t="shared" si="16"/>
        <v>#DIV/0!</v>
      </c>
      <c r="AM289" t="e">
        <f t="shared" si="17"/>
        <v>#DIV/0!</v>
      </c>
      <c r="AN289">
        <f t="shared" si="18"/>
        <v>1.0219230769230772</v>
      </c>
      <c r="AO289">
        <f t="shared" si="19"/>
        <v>2.2427142857142859</v>
      </c>
    </row>
    <row r="290" spans="1:41" x14ac:dyDescent="0.25">
      <c r="A290" t="s">
        <v>499</v>
      </c>
      <c r="B290" t="s">
        <v>435</v>
      </c>
      <c r="C290" t="s">
        <v>434</v>
      </c>
      <c r="D290">
        <v>4.5</v>
      </c>
      <c r="E290">
        <v>9.2070000000000007</v>
      </c>
      <c r="F290">
        <v>5.3479999999999999</v>
      </c>
      <c r="G290">
        <v>-4.4909999999999997</v>
      </c>
      <c r="H290">
        <v>2.7090000000000001</v>
      </c>
      <c r="I290">
        <v>4.9420000000000002</v>
      </c>
      <c r="J290">
        <v>3.5680000000000001</v>
      </c>
      <c r="K290">
        <v>-1.8089999999999999</v>
      </c>
      <c r="L290">
        <v>-13.38</v>
      </c>
      <c r="M290">
        <v>1.5620000000000001</v>
      </c>
      <c r="N290">
        <v>8.0990000000000002</v>
      </c>
      <c r="O290">
        <v>9.4179999999999993</v>
      </c>
      <c r="P290">
        <v>8.2029999999999994</v>
      </c>
      <c r="Q290">
        <v>5.4560000000000004</v>
      </c>
      <c r="R290">
        <v>2.8490000000000002</v>
      </c>
      <c r="S290">
        <v>1.752</v>
      </c>
      <c r="T290">
        <v>7.3710000000000004</v>
      </c>
      <c r="U290">
        <v>6.4610000000000003</v>
      </c>
      <c r="V290">
        <v>7.3419999999999996</v>
      </c>
      <c r="W290">
        <v>3.9169999999999998</v>
      </c>
      <c r="X290">
        <v>2.7149999999999999</v>
      </c>
      <c r="Y290">
        <v>0.57399999999999995</v>
      </c>
      <c r="Z290">
        <v>2.2290000000000001</v>
      </c>
      <c r="AA290">
        <v>4.2060000000000004</v>
      </c>
      <c r="AB290">
        <v>7.5220000000000002</v>
      </c>
      <c r="AC290">
        <v>7.1909999999999998</v>
      </c>
      <c r="AD290">
        <v>8.5280000000000005</v>
      </c>
      <c r="AE290">
        <v>12.113</v>
      </c>
      <c r="AF290">
        <v>10.117000000000001</v>
      </c>
      <c r="AG290">
        <v>3.8559999999999999</v>
      </c>
      <c r="AH290">
        <v>7.452</v>
      </c>
      <c r="AI290">
        <v>10.849</v>
      </c>
      <c r="AJ290">
        <v>10.670999999999999</v>
      </c>
      <c r="AK290">
        <v>8.3849999999999998</v>
      </c>
      <c r="AL290">
        <f t="shared" si="16"/>
        <v>1.2155999999999998</v>
      </c>
      <c r="AM290">
        <f t="shared" si="17"/>
        <v>6.0868000000000002</v>
      </c>
      <c r="AN290">
        <f t="shared" si="18"/>
        <v>6.8862857142857168</v>
      </c>
      <c r="AO290">
        <f t="shared" si="19"/>
        <v>5.6347500000000004</v>
      </c>
    </row>
    <row r="291" spans="1:41" x14ac:dyDescent="0.25">
      <c r="A291" t="s">
        <v>498</v>
      </c>
      <c r="B291" t="s">
        <v>435</v>
      </c>
      <c r="C291" t="s">
        <v>434</v>
      </c>
      <c r="D291">
        <v>-2.3090000000000002</v>
      </c>
      <c r="E291">
        <v>1.149</v>
      </c>
      <c r="F291">
        <v>0.83199999999999996</v>
      </c>
      <c r="G291">
        <v>3.4380000000000002</v>
      </c>
      <c r="H291">
        <v>-0.98299999999999998</v>
      </c>
      <c r="I291">
        <v>3.5779999999999998</v>
      </c>
      <c r="J291">
        <v>5.6539999999999999</v>
      </c>
      <c r="K291">
        <v>2.762</v>
      </c>
      <c r="L291">
        <v>2.9089999999999998</v>
      </c>
      <c r="M291">
        <v>-1.4239999999999999</v>
      </c>
      <c r="N291">
        <v>-2.996</v>
      </c>
      <c r="O291">
        <v>9.5500000000000007</v>
      </c>
      <c r="P291">
        <v>13.827999999999999</v>
      </c>
      <c r="Q291">
        <v>18.206</v>
      </c>
      <c r="R291">
        <v>5.9459999999999997</v>
      </c>
      <c r="S291">
        <v>-3.4460000000000002</v>
      </c>
      <c r="T291">
        <v>6.5990000000000002</v>
      </c>
      <c r="U291">
        <v>-6.343</v>
      </c>
      <c r="V291">
        <v>4.6820000000000004</v>
      </c>
      <c r="W291">
        <v>1.8560000000000001</v>
      </c>
      <c r="X291">
        <v>-2.4550000000000001</v>
      </c>
      <c r="Y291">
        <v>-4.4999999999999998E-2</v>
      </c>
      <c r="Z291">
        <v>2.008</v>
      </c>
      <c r="AA291">
        <v>4.3879999999999999</v>
      </c>
      <c r="AB291">
        <v>0.56999999999999995</v>
      </c>
      <c r="AC291">
        <v>3.9239999999999999</v>
      </c>
      <c r="AD291">
        <v>2.294</v>
      </c>
      <c r="AE291">
        <v>7.1520000000000001</v>
      </c>
      <c r="AF291">
        <v>6.6139999999999999</v>
      </c>
      <c r="AG291">
        <v>6.1340000000000003</v>
      </c>
      <c r="AH291">
        <v>7.68</v>
      </c>
      <c r="AI291">
        <v>10.669</v>
      </c>
      <c r="AJ291">
        <v>8.0909999999999993</v>
      </c>
      <c r="AK291">
        <v>5.53</v>
      </c>
      <c r="AL291">
        <f t="shared" si="16"/>
        <v>1.5606000000000002</v>
      </c>
      <c r="AM291">
        <f t="shared" si="17"/>
        <v>4.7881999999999998</v>
      </c>
      <c r="AN291">
        <f t="shared" si="18"/>
        <v>4.4681428571428574</v>
      </c>
      <c r="AO291">
        <f t="shared" si="19"/>
        <v>2.2295000000000003</v>
      </c>
    </row>
    <row r="292" spans="1:41" x14ac:dyDescent="0.25">
      <c r="A292" t="s">
        <v>497</v>
      </c>
      <c r="B292" t="s">
        <v>435</v>
      </c>
      <c r="C292" t="s">
        <v>434</v>
      </c>
      <c r="D292">
        <v>11.712</v>
      </c>
      <c r="E292">
        <v>9.17</v>
      </c>
      <c r="F292">
        <v>-1.3979999999999999</v>
      </c>
      <c r="G292">
        <v>-3.0430000000000001</v>
      </c>
      <c r="H292">
        <v>2.8170000000000002</v>
      </c>
      <c r="I292">
        <v>3.8719999999999999</v>
      </c>
      <c r="J292">
        <v>0.26300000000000001</v>
      </c>
      <c r="K292">
        <v>4.0720000000000001</v>
      </c>
      <c r="L292">
        <v>5.8810000000000002</v>
      </c>
      <c r="M292">
        <v>5.8170000000000002</v>
      </c>
      <c r="N292">
        <v>2.891</v>
      </c>
      <c r="O292">
        <v>2.508</v>
      </c>
      <c r="P292">
        <v>1.696</v>
      </c>
      <c r="Q292">
        <v>4.9359999999999999</v>
      </c>
      <c r="R292">
        <v>5.3179999999999996</v>
      </c>
      <c r="S292">
        <v>6.8230000000000004</v>
      </c>
      <c r="T292">
        <v>1.5740000000000001</v>
      </c>
      <c r="U292">
        <v>4.242</v>
      </c>
      <c r="V292">
        <v>6.8000000000000005E-2</v>
      </c>
      <c r="W292">
        <v>-1.3660000000000001</v>
      </c>
      <c r="X292">
        <v>-2.3140000000000001</v>
      </c>
      <c r="Y292">
        <v>-0.83399999999999996</v>
      </c>
      <c r="Z292">
        <v>-2.1000000000000001E-2</v>
      </c>
      <c r="AA292">
        <v>4.3209999999999997</v>
      </c>
      <c r="AB292">
        <v>4.0570000000000004</v>
      </c>
      <c r="AC292">
        <v>2.133</v>
      </c>
      <c r="AD292">
        <v>4.8070000000000004</v>
      </c>
      <c r="AE292">
        <v>5.4219999999999997</v>
      </c>
      <c r="AF292">
        <v>6.359</v>
      </c>
      <c r="AG292">
        <v>-3.9660000000000002</v>
      </c>
      <c r="AH292">
        <v>13.093</v>
      </c>
      <c r="AI292">
        <v>4.3419999999999996</v>
      </c>
      <c r="AJ292">
        <v>-1.2390000000000001</v>
      </c>
      <c r="AK292">
        <v>14.225</v>
      </c>
      <c r="AL292">
        <f t="shared" si="16"/>
        <v>3.9163000000000006</v>
      </c>
      <c r="AM292">
        <f t="shared" si="17"/>
        <v>2.8690000000000002</v>
      </c>
      <c r="AN292">
        <f t="shared" si="18"/>
        <v>3.5989285714285719</v>
      </c>
      <c r="AO292">
        <f t="shared" si="19"/>
        <v>2.1963750000000002</v>
      </c>
    </row>
    <row r="293" spans="1:41" x14ac:dyDescent="0.25">
      <c r="A293" t="s">
        <v>496</v>
      </c>
      <c r="B293" t="s">
        <v>435</v>
      </c>
      <c r="C293" t="s">
        <v>434</v>
      </c>
      <c r="D293">
        <v>7.6609999999999996</v>
      </c>
      <c r="E293">
        <v>5.4610000000000003</v>
      </c>
      <c r="F293">
        <v>-0.32400000000000001</v>
      </c>
      <c r="G293">
        <v>-9.3290000000000006</v>
      </c>
      <c r="H293">
        <v>3.8010000000000002</v>
      </c>
      <c r="I293">
        <v>2.089</v>
      </c>
      <c r="J293">
        <v>12.106</v>
      </c>
      <c r="K293">
        <v>7.7380000000000004</v>
      </c>
      <c r="L293">
        <v>-9.4220000000000006</v>
      </c>
      <c r="M293">
        <v>-13.422000000000001</v>
      </c>
      <c r="N293">
        <v>-5.09</v>
      </c>
      <c r="O293">
        <v>2.2189999999999999</v>
      </c>
      <c r="P293">
        <v>-0.54200000000000004</v>
      </c>
      <c r="Q293">
        <v>5.2460000000000004</v>
      </c>
      <c r="R293">
        <v>12.308</v>
      </c>
      <c r="S293">
        <v>7.41</v>
      </c>
      <c r="T293">
        <v>2.7989999999999999</v>
      </c>
      <c r="U293">
        <v>6.4770000000000003</v>
      </c>
      <c r="V293">
        <v>-0.39200000000000002</v>
      </c>
      <c r="W293">
        <v>1.494</v>
      </c>
      <c r="X293">
        <v>2.6949999999999998</v>
      </c>
      <c r="Y293">
        <v>0.61699999999999999</v>
      </c>
      <c r="Z293">
        <v>5.4550000000000001</v>
      </c>
      <c r="AA293">
        <v>4.165</v>
      </c>
      <c r="AB293">
        <v>4.9589999999999996</v>
      </c>
      <c r="AC293">
        <v>6.2839999999999998</v>
      </c>
      <c r="AD293">
        <v>7.5289999999999999</v>
      </c>
      <c r="AE293">
        <v>8.5180000000000007</v>
      </c>
      <c r="AF293">
        <v>9.1430000000000007</v>
      </c>
      <c r="AG293">
        <v>1.0489999999999999</v>
      </c>
      <c r="AH293">
        <v>8.4510000000000005</v>
      </c>
      <c r="AI293">
        <v>6.4509999999999996</v>
      </c>
      <c r="AJ293">
        <v>5.9509999999999996</v>
      </c>
      <c r="AK293">
        <v>5.7729999999999997</v>
      </c>
      <c r="AL293">
        <f t="shared" si="16"/>
        <v>0.6358999999999998</v>
      </c>
      <c r="AM293">
        <f t="shared" si="17"/>
        <v>3.1929000000000003</v>
      </c>
      <c r="AN293">
        <f t="shared" si="18"/>
        <v>5.5028571428571409</v>
      </c>
      <c r="AO293">
        <f t="shared" si="19"/>
        <v>5.0277499999999993</v>
      </c>
    </row>
    <row r="294" spans="1:41" x14ac:dyDescent="0.25">
      <c r="A294" t="s">
        <v>495</v>
      </c>
      <c r="B294" t="s">
        <v>435</v>
      </c>
      <c r="C294" t="s">
        <v>434</v>
      </c>
      <c r="D294">
        <v>5.149</v>
      </c>
      <c r="E294">
        <v>3.423</v>
      </c>
      <c r="F294">
        <v>3.6190000000000002</v>
      </c>
      <c r="G294">
        <v>1.875</v>
      </c>
      <c r="H294">
        <v>-7.3239999999999998</v>
      </c>
      <c r="I294">
        <v>-7.3070000000000004</v>
      </c>
      <c r="J294">
        <v>3.4169999999999998</v>
      </c>
      <c r="K294">
        <v>4.3120000000000003</v>
      </c>
      <c r="L294">
        <v>6.7530000000000001</v>
      </c>
      <c r="M294">
        <v>6.2050000000000001</v>
      </c>
      <c r="N294">
        <v>3.0369999999999999</v>
      </c>
      <c r="O294">
        <v>-0.57799999999999996</v>
      </c>
      <c r="P294">
        <v>0.33800000000000002</v>
      </c>
      <c r="Q294">
        <v>2.1160000000000001</v>
      </c>
      <c r="R294">
        <v>4.3879999999999999</v>
      </c>
      <c r="S294">
        <v>4.6790000000000003</v>
      </c>
      <c r="T294">
        <v>5.8460000000000001</v>
      </c>
      <c r="U294">
        <v>5.1849999999999996</v>
      </c>
      <c r="V294">
        <v>-0.57699999999999996</v>
      </c>
      <c r="W294">
        <v>3.0819999999999999</v>
      </c>
      <c r="X294">
        <v>4.4109999999999996</v>
      </c>
      <c r="Y294">
        <v>2.8940000000000001</v>
      </c>
      <c r="Z294">
        <v>3.6459999999999999</v>
      </c>
      <c r="AA294">
        <v>4.97</v>
      </c>
      <c r="AB294">
        <v>6.6980000000000004</v>
      </c>
      <c r="AC294">
        <v>4.7779999999999996</v>
      </c>
      <c r="AD294">
        <v>5.2430000000000003</v>
      </c>
      <c r="AE294">
        <v>6.617</v>
      </c>
      <c r="AF294">
        <v>4.1529999999999996</v>
      </c>
      <c r="AG294">
        <v>1.1479999999999999</v>
      </c>
      <c r="AH294">
        <v>7.6319999999999997</v>
      </c>
      <c r="AI294">
        <v>3.66</v>
      </c>
      <c r="AJ294">
        <v>6.8010000000000002</v>
      </c>
      <c r="AK294">
        <v>7.181</v>
      </c>
      <c r="AL294">
        <f t="shared" si="16"/>
        <v>2.0122</v>
      </c>
      <c r="AM294">
        <f t="shared" si="17"/>
        <v>2.7515999999999998</v>
      </c>
      <c r="AN294">
        <f t="shared" si="18"/>
        <v>4.9879999999999995</v>
      </c>
      <c r="AO294">
        <f t="shared" si="19"/>
        <v>4.9071249999999997</v>
      </c>
    </row>
    <row r="295" spans="1:41" x14ac:dyDescent="0.25">
      <c r="A295" t="s">
        <v>494</v>
      </c>
      <c r="B295" t="s">
        <v>435</v>
      </c>
      <c r="C295" t="s">
        <v>434</v>
      </c>
      <c r="D295">
        <v>-6</v>
      </c>
      <c r="E295">
        <v>-10</v>
      </c>
      <c r="F295">
        <v>-4.8460000000000001</v>
      </c>
      <c r="G295">
        <v>5.6</v>
      </c>
      <c r="H295">
        <v>-0.36599999999999999</v>
      </c>
      <c r="I295">
        <v>3.8620000000000001</v>
      </c>
      <c r="J295">
        <v>3.4940000000000002</v>
      </c>
      <c r="K295">
        <v>2.302</v>
      </c>
      <c r="L295">
        <v>3.2850000000000001</v>
      </c>
      <c r="M295">
        <v>3.8119999999999998</v>
      </c>
      <c r="N295">
        <v>-7.1710000000000003</v>
      </c>
      <c r="O295">
        <v>-7.0049999999999999</v>
      </c>
      <c r="P295">
        <v>2.0329999999999999</v>
      </c>
      <c r="Q295">
        <v>4.2869999999999999</v>
      </c>
      <c r="R295">
        <v>5.2389999999999999</v>
      </c>
      <c r="S295">
        <v>6.7279999999999998</v>
      </c>
      <c r="T295">
        <v>6.2389999999999999</v>
      </c>
      <c r="U295">
        <v>7.0860000000000003</v>
      </c>
      <c r="V295">
        <v>4.9820000000000002</v>
      </c>
      <c r="W295">
        <v>4.524</v>
      </c>
      <c r="X295">
        <v>4.26</v>
      </c>
      <c r="Y295">
        <v>1.2050000000000001</v>
      </c>
      <c r="Z295">
        <v>1.4430000000000001</v>
      </c>
      <c r="AA295">
        <v>3.5619999999999998</v>
      </c>
      <c r="AB295">
        <v>5.1360000000000001</v>
      </c>
      <c r="AC295">
        <v>3.5470000000000002</v>
      </c>
      <c r="AD295">
        <v>6.1929999999999996</v>
      </c>
      <c r="AE295">
        <v>7.202</v>
      </c>
      <c r="AF295">
        <v>3.92</v>
      </c>
      <c r="AG295">
        <v>2.6339999999999999</v>
      </c>
      <c r="AH295">
        <v>3.6989999999999998</v>
      </c>
      <c r="AI295">
        <v>4.7619999999999996</v>
      </c>
      <c r="AJ295">
        <v>1.7609999999999999</v>
      </c>
      <c r="AK295">
        <v>1.6679999999999999</v>
      </c>
      <c r="AL295">
        <f t="shared" si="16"/>
        <v>0.11429999999999993</v>
      </c>
      <c r="AM295">
        <f t="shared" si="17"/>
        <v>2.6941999999999999</v>
      </c>
      <c r="AN295">
        <f t="shared" si="18"/>
        <v>3.6422857142857139</v>
      </c>
      <c r="AO295">
        <f t="shared" si="19"/>
        <v>4.0684999999999993</v>
      </c>
    </row>
    <row r="296" spans="1:41" x14ac:dyDescent="0.25">
      <c r="A296" t="s">
        <v>493</v>
      </c>
      <c r="B296" t="s">
        <v>435</v>
      </c>
      <c r="C296" t="s">
        <v>434</v>
      </c>
      <c r="D296">
        <v>6.7249999999999996</v>
      </c>
      <c r="E296">
        <v>3.5230000000000001</v>
      </c>
      <c r="F296">
        <v>2.1629999999999998</v>
      </c>
      <c r="G296">
        <v>0.97199999999999998</v>
      </c>
      <c r="H296">
        <v>-1.042</v>
      </c>
      <c r="I296">
        <v>1.6359999999999999</v>
      </c>
      <c r="J296">
        <v>3.32</v>
      </c>
      <c r="K296">
        <v>7.6319999999999997</v>
      </c>
      <c r="L296">
        <v>5.34</v>
      </c>
      <c r="M296">
        <v>6.649</v>
      </c>
      <c r="N296">
        <v>7.859</v>
      </c>
      <c r="O296">
        <v>3.37</v>
      </c>
      <c r="P296">
        <v>3.13</v>
      </c>
      <c r="Q296">
        <v>-0.68700000000000006</v>
      </c>
      <c r="R296">
        <v>1.4890000000000001</v>
      </c>
      <c r="S296">
        <v>2.3069999999999999</v>
      </c>
      <c r="T296">
        <v>3.6190000000000002</v>
      </c>
      <c r="U296">
        <v>4.4260000000000002</v>
      </c>
      <c r="V296">
        <v>4.7919999999999998</v>
      </c>
      <c r="W296">
        <v>3.8879999999999999</v>
      </c>
      <c r="X296">
        <v>3.7879999999999998</v>
      </c>
      <c r="Y296">
        <v>1.9430000000000001</v>
      </c>
      <c r="Z296">
        <v>0.76900000000000002</v>
      </c>
      <c r="AA296">
        <v>-0.93400000000000005</v>
      </c>
      <c r="AB296">
        <v>1.8120000000000001</v>
      </c>
      <c r="AC296">
        <v>0.76700000000000002</v>
      </c>
      <c r="AD296">
        <v>1.5529999999999999</v>
      </c>
      <c r="AE296">
        <v>2.492</v>
      </c>
      <c r="AF296">
        <v>0.19900000000000001</v>
      </c>
      <c r="AG296">
        <v>-2.9780000000000002</v>
      </c>
      <c r="AH296">
        <v>1.899</v>
      </c>
      <c r="AI296">
        <v>-1.827</v>
      </c>
      <c r="AJ296">
        <v>-4.0279999999999996</v>
      </c>
      <c r="AK296">
        <v>-1.605</v>
      </c>
      <c r="AL296">
        <f t="shared" si="16"/>
        <v>3.6917999999999993</v>
      </c>
      <c r="AM296">
        <f t="shared" si="17"/>
        <v>3.4192999999999998</v>
      </c>
      <c r="AN296">
        <f t="shared" si="18"/>
        <v>0.27500000000000019</v>
      </c>
      <c r="AO296">
        <f t="shared" si="19"/>
        <v>1.5237500000000002</v>
      </c>
    </row>
    <row r="297" spans="1:41" x14ac:dyDescent="0.25">
      <c r="A297" t="s">
        <v>492</v>
      </c>
      <c r="B297" t="s">
        <v>435</v>
      </c>
      <c r="C297" t="s">
        <v>434</v>
      </c>
      <c r="D297">
        <v>-1.016</v>
      </c>
      <c r="E297">
        <v>-3.8940000000000001</v>
      </c>
      <c r="F297">
        <v>-8.2100000000000009</v>
      </c>
      <c r="G297">
        <v>-5.3289999999999997</v>
      </c>
      <c r="H297">
        <v>15.988</v>
      </c>
      <c r="I297">
        <v>-13.031000000000001</v>
      </c>
      <c r="J297">
        <v>3.706</v>
      </c>
      <c r="K297">
        <v>0.9</v>
      </c>
      <c r="L297">
        <v>4.7</v>
      </c>
      <c r="M297">
        <v>5.3</v>
      </c>
      <c r="N297">
        <v>-14.644</v>
      </c>
      <c r="O297">
        <v>-1.6619999999999999</v>
      </c>
      <c r="P297">
        <v>11.331</v>
      </c>
      <c r="Q297">
        <v>-1.325</v>
      </c>
      <c r="R297">
        <v>1.419</v>
      </c>
      <c r="S297">
        <v>2.399</v>
      </c>
      <c r="T297">
        <v>4.3739999999999997</v>
      </c>
      <c r="U297">
        <v>30.012</v>
      </c>
      <c r="V297">
        <v>11.218999999999999</v>
      </c>
      <c r="W297">
        <v>4.2839999999999998</v>
      </c>
      <c r="X297">
        <v>8.0280000000000005</v>
      </c>
      <c r="Y297">
        <v>3.8980000000000001</v>
      </c>
      <c r="Z297">
        <v>7.1829999999999998</v>
      </c>
      <c r="AA297">
        <v>3.72</v>
      </c>
      <c r="AB297">
        <v>19.219000000000001</v>
      </c>
      <c r="AC297">
        <v>7.4930000000000003</v>
      </c>
      <c r="AD297">
        <v>26.17</v>
      </c>
      <c r="AE297">
        <v>17.984999999999999</v>
      </c>
      <c r="AF297">
        <v>17.663</v>
      </c>
      <c r="AG297">
        <v>11.958</v>
      </c>
      <c r="AH297">
        <v>16.731999999999999</v>
      </c>
      <c r="AI297">
        <v>13.021000000000001</v>
      </c>
      <c r="AJ297">
        <v>6.04</v>
      </c>
      <c r="AK297">
        <v>6.3220000000000001</v>
      </c>
      <c r="AL297">
        <f t="shared" si="16"/>
        <v>-8.8600000000000276E-2</v>
      </c>
      <c r="AM297">
        <f t="shared" si="17"/>
        <v>4.7406999999999995</v>
      </c>
      <c r="AN297">
        <f t="shared" si="18"/>
        <v>11.816571428571427</v>
      </c>
      <c r="AO297">
        <f t="shared" si="19"/>
        <v>11.712000000000002</v>
      </c>
    </row>
    <row r="298" spans="1:41" x14ac:dyDescent="0.25">
      <c r="A298" t="s">
        <v>491</v>
      </c>
      <c r="B298" t="s">
        <v>435</v>
      </c>
      <c r="C298" t="s">
        <v>434</v>
      </c>
      <c r="D298">
        <v>12.678000000000001</v>
      </c>
      <c r="E298">
        <v>2.613</v>
      </c>
      <c r="F298">
        <v>2.41</v>
      </c>
      <c r="G298">
        <v>2.3929999999999998</v>
      </c>
      <c r="H298">
        <v>2.375</v>
      </c>
      <c r="I298">
        <v>2.359</v>
      </c>
      <c r="J298">
        <v>2.343</v>
      </c>
      <c r="K298">
        <v>2.327</v>
      </c>
      <c r="L298">
        <v>21.908000000000001</v>
      </c>
      <c r="M298">
        <v>21.268999999999998</v>
      </c>
      <c r="N298">
        <v>1.0029999999999999</v>
      </c>
      <c r="O298">
        <v>2.395</v>
      </c>
      <c r="P298">
        <v>2.6120000000000001</v>
      </c>
      <c r="Q298">
        <v>-0.98</v>
      </c>
      <c r="R298">
        <v>-5.4930000000000003</v>
      </c>
      <c r="S298">
        <v>3.9849999999999999</v>
      </c>
      <c r="T298">
        <v>4.29</v>
      </c>
      <c r="U298">
        <v>-0.625</v>
      </c>
      <c r="V298">
        <v>3.738</v>
      </c>
      <c r="W298">
        <v>-2.5819999999999999</v>
      </c>
      <c r="X298">
        <v>7.5759999999999996</v>
      </c>
      <c r="Y298">
        <v>3.8029999999999999</v>
      </c>
      <c r="Z298">
        <v>4.5819999999999999</v>
      </c>
      <c r="AA298">
        <v>0.81299999999999994</v>
      </c>
      <c r="AB298">
        <v>3.4769999999999999</v>
      </c>
      <c r="AC298">
        <v>7.7560000000000002</v>
      </c>
      <c r="AD298">
        <v>6.2359999999999998</v>
      </c>
      <c r="AE298">
        <v>-1.5820000000000001</v>
      </c>
      <c r="AF298">
        <v>5.5720000000000001</v>
      </c>
      <c r="AG298">
        <v>7.4690000000000003</v>
      </c>
      <c r="AH298">
        <v>8.7430000000000003</v>
      </c>
      <c r="AI298">
        <v>3.41</v>
      </c>
      <c r="AJ298">
        <v>3.8130000000000002</v>
      </c>
      <c r="AK298">
        <v>3.3220000000000001</v>
      </c>
      <c r="AL298">
        <f t="shared" si="16"/>
        <v>7.267500000000001</v>
      </c>
      <c r="AM298">
        <f t="shared" si="17"/>
        <v>0.83430000000000004</v>
      </c>
      <c r="AN298">
        <f t="shared" si="18"/>
        <v>4.6421428571428578</v>
      </c>
      <c r="AO298">
        <f t="shared" si="19"/>
        <v>4.0826249999999993</v>
      </c>
    </row>
    <row r="299" spans="1:41" x14ac:dyDescent="0.25">
      <c r="A299" t="s">
        <v>490</v>
      </c>
      <c r="B299" t="s">
        <v>435</v>
      </c>
      <c r="C299" t="s">
        <v>434</v>
      </c>
      <c r="D299">
        <v>3.3039999999999998</v>
      </c>
      <c r="E299">
        <v>0.1</v>
      </c>
      <c r="F299">
        <v>3.9</v>
      </c>
      <c r="G299">
        <v>6</v>
      </c>
      <c r="H299">
        <v>6</v>
      </c>
      <c r="I299">
        <v>-0.1</v>
      </c>
      <c r="J299">
        <v>2.4</v>
      </c>
      <c r="K299">
        <v>0.8</v>
      </c>
      <c r="L299">
        <v>-0.5</v>
      </c>
      <c r="M299">
        <v>-5.8</v>
      </c>
      <c r="N299">
        <v>-5.6120000000000001</v>
      </c>
      <c r="O299">
        <v>-12.927</v>
      </c>
      <c r="P299">
        <v>-8.766</v>
      </c>
      <c r="Q299">
        <v>1.528</v>
      </c>
      <c r="R299">
        <v>3.9319999999999999</v>
      </c>
      <c r="S299">
        <v>7.1379999999999999</v>
      </c>
      <c r="T299">
        <v>3.948</v>
      </c>
      <c r="U299">
        <v>-6.0529999999999999</v>
      </c>
      <c r="V299">
        <v>-4.8179999999999996</v>
      </c>
      <c r="W299">
        <v>-1.1499999999999999</v>
      </c>
      <c r="X299">
        <v>2.9209999999999998</v>
      </c>
      <c r="Y299">
        <v>5.5919999999999996</v>
      </c>
      <c r="Z299">
        <v>5.1840000000000002</v>
      </c>
      <c r="AA299">
        <v>5.524</v>
      </c>
      <c r="AB299">
        <v>8.359</v>
      </c>
      <c r="AC299">
        <v>4.1719999999999997</v>
      </c>
      <c r="AD299">
        <v>8.0559999999999992</v>
      </c>
      <c r="AE299">
        <v>6.8639999999999999</v>
      </c>
      <c r="AF299">
        <v>8.4589999999999996</v>
      </c>
      <c r="AG299">
        <v>-7.0670000000000002</v>
      </c>
      <c r="AH299">
        <v>-0.79800000000000004</v>
      </c>
      <c r="AI299">
        <v>1.056</v>
      </c>
      <c r="AJ299">
        <v>0.64100000000000001</v>
      </c>
      <c r="AK299">
        <v>3.39</v>
      </c>
      <c r="AL299">
        <f t="shared" si="16"/>
        <v>1.6103999999999998</v>
      </c>
      <c r="AM299">
        <f t="shared" si="17"/>
        <v>-2.278</v>
      </c>
      <c r="AN299">
        <f t="shared" si="18"/>
        <v>3.7394999999999996</v>
      </c>
      <c r="AO299">
        <f t="shared" si="19"/>
        <v>5.8339999999999996</v>
      </c>
    </row>
    <row r="300" spans="1:41" x14ac:dyDescent="0.25">
      <c r="A300" t="s">
        <v>489</v>
      </c>
      <c r="B300" t="s">
        <v>435</v>
      </c>
      <c r="C300" t="s">
        <v>434</v>
      </c>
      <c r="D300" t="s">
        <v>433</v>
      </c>
      <c r="E300" t="s">
        <v>433</v>
      </c>
      <c r="F300" t="s">
        <v>433</v>
      </c>
      <c r="G300" t="s">
        <v>433</v>
      </c>
      <c r="H300" t="s">
        <v>433</v>
      </c>
      <c r="I300" t="s">
        <v>433</v>
      </c>
      <c r="J300" t="s">
        <v>433</v>
      </c>
      <c r="K300" t="s">
        <v>433</v>
      </c>
      <c r="L300" t="s">
        <v>433</v>
      </c>
      <c r="M300" t="s">
        <v>433</v>
      </c>
      <c r="N300" t="s">
        <v>433</v>
      </c>
      <c r="O300" t="s">
        <v>433</v>
      </c>
      <c r="P300" t="s">
        <v>433</v>
      </c>
      <c r="Q300">
        <v>-8.6999999999999993</v>
      </c>
      <c r="R300">
        <v>-12.7</v>
      </c>
      <c r="S300">
        <v>-4.0999999999999996</v>
      </c>
      <c r="T300">
        <v>-3.6080000000000001</v>
      </c>
      <c r="U300">
        <v>1.381</v>
      </c>
      <c r="V300">
        <v>-5.3449999999999998</v>
      </c>
      <c r="W300">
        <v>6.351</v>
      </c>
      <c r="X300">
        <v>10.045999999999999</v>
      </c>
      <c r="Y300">
        <v>5.0910000000000002</v>
      </c>
      <c r="Z300">
        <v>4.7439999999999998</v>
      </c>
      <c r="AA300">
        <v>7.2530000000000001</v>
      </c>
      <c r="AB300">
        <v>7.1509999999999998</v>
      </c>
      <c r="AC300">
        <v>6.3879999999999999</v>
      </c>
      <c r="AD300">
        <v>8.1530000000000005</v>
      </c>
      <c r="AE300">
        <v>8.5350000000000001</v>
      </c>
      <c r="AF300">
        <v>5.2480000000000002</v>
      </c>
      <c r="AG300">
        <v>-7.8</v>
      </c>
      <c r="AH300">
        <v>4.5</v>
      </c>
      <c r="AI300">
        <v>4.3</v>
      </c>
      <c r="AJ300">
        <v>3.4</v>
      </c>
      <c r="AK300">
        <v>1.3</v>
      </c>
      <c r="AL300" t="e">
        <f t="shared" si="16"/>
        <v>#DIV/0!</v>
      </c>
      <c r="AM300">
        <f t="shared" si="17"/>
        <v>-3.8172857142857146</v>
      </c>
      <c r="AN300">
        <f t="shared" si="18"/>
        <v>4.8792142857142844</v>
      </c>
      <c r="AO300">
        <f t="shared" si="19"/>
        <v>7.1701249999999987</v>
      </c>
    </row>
    <row r="301" spans="1:41" x14ac:dyDescent="0.25">
      <c r="A301" t="s">
        <v>488</v>
      </c>
      <c r="B301" t="s">
        <v>435</v>
      </c>
      <c r="C301" t="s">
        <v>434</v>
      </c>
      <c r="D301">
        <v>-3.5760000000000001</v>
      </c>
      <c r="E301">
        <v>2.472</v>
      </c>
      <c r="F301">
        <v>-2.468</v>
      </c>
      <c r="G301">
        <v>6.0350000000000001</v>
      </c>
      <c r="H301">
        <v>12.974</v>
      </c>
      <c r="I301">
        <v>4.3879999999999999</v>
      </c>
      <c r="J301">
        <v>5.5010000000000003</v>
      </c>
      <c r="K301">
        <v>-0.29499999999999998</v>
      </c>
      <c r="L301">
        <v>0.29599999999999999</v>
      </c>
      <c r="M301">
        <v>-5.7060000000000004</v>
      </c>
      <c r="N301">
        <v>0.41899999999999998</v>
      </c>
      <c r="O301">
        <v>-4.3</v>
      </c>
      <c r="P301">
        <v>6.6</v>
      </c>
      <c r="Q301">
        <v>-10.378</v>
      </c>
      <c r="R301">
        <v>-41.89</v>
      </c>
      <c r="S301">
        <v>24.541</v>
      </c>
      <c r="T301">
        <v>11.596</v>
      </c>
      <c r="U301">
        <v>14.9</v>
      </c>
      <c r="V301">
        <v>8.34</v>
      </c>
      <c r="W301">
        <v>5.1260000000000003</v>
      </c>
      <c r="X301">
        <v>6.4969999999999999</v>
      </c>
      <c r="Y301">
        <v>8.4849999999999994</v>
      </c>
      <c r="Z301">
        <v>13.192</v>
      </c>
      <c r="AA301">
        <v>2.202</v>
      </c>
      <c r="AB301">
        <v>7.4480000000000004</v>
      </c>
      <c r="AC301">
        <v>9.3780000000000001</v>
      </c>
      <c r="AD301">
        <v>9.2270000000000003</v>
      </c>
      <c r="AE301">
        <v>7.6260000000000003</v>
      </c>
      <c r="AF301">
        <v>11.189</v>
      </c>
      <c r="AG301">
        <v>6.2460000000000004</v>
      </c>
      <c r="AH301">
        <v>6.2649999999999997</v>
      </c>
      <c r="AI301">
        <v>7.46</v>
      </c>
      <c r="AJ301">
        <v>8.7880000000000003</v>
      </c>
      <c r="AK301">
        <v>4.7080000000000002</v>
      </c>
      <c r="AL301">
        <f t="shared" si="16"/>
        <v>1.9621000000000002</v>
      </c>
      <c r="AM301">
        <f t="shared" si="17"/>
        <v>1.4954000000000001</v>
      </c>
      <c r="AN301">
        <f t="shared" si="18"/>
        <v>7.7650714285714271</v>
      </c>
      <c r="AO301">
        <f t="shared" si="19"/>
        <v>8.0068750000000009</v>
      </c>
    </row>
    <row r="302" spans="1:41" x14ac:dyDescent="0.25">
      <c r="A302" t="s">
        <v>487</v>
      </c>
      <c r="B302" t="s">
        <v>435</v>
      </c>
      <c r="C302" t="s">
        <v>434</v>
      </c>
      <c r="D302">
        <v>-6.1230000000000002</v>
      </c>
      <c r="E302">
        <v>-9.0559999999999992</v>
      </c>
      <c r="F302">
        <v>-1.014</v>
      </c>
      <c r="G302">
        <v>0.48499999999999999</v>
      </c>
      <c r="H302">
        <v>1.98</v>
      </c>
      <c r="I302">
        <v>5.8259999999999996</v>
      </c>
      <c r="J302">
        <v>4.79</v>
      </c>
      <c r="K302">
        <v>0.50900000000000001</v>
      </c>
      <c r="L302">
        <v>2.871</v>
      </c>
      <c r="M302">
        <v>5.819</v>
      </c>
      <c r="N302">
        <v>-6.444</v>
      </c>
      <c r="O302">
        <v>-2.4430000000000001</v>
      </c>
      <c r="P302">
        <v>4.1349999999999998</v>
      </c>
      <c r="Q302">
        <v>1.6830000000000001</v>
      </c>
      <c r="R302">
        <v>6.39</v>
      </c>
      <c r="S302">
        <v>6.556</v>
      </c>
      <c r="T302">
        <v>7.274</v>
      </c>
      <c r="U302">
        <v>0.80300000000000005</v>
      </c>
      <c r="V302">
        <v>1.1000000000000001</v>
      </c>
      <c r="W302">
        <v>-0.63600000000000001</v>
      </c>
      <c r="X302">
        <v>5.2619999999999996</v>
      </c>
      <c r="Y302">
        <v>7.44</v>
      </c>
      <c r="Z302">
        <v>5.8310000000000004</v>
      </c>
      <c r="AA302">
        <v>4.4720000000000004</v>
      </c>
      <c r="AB302">
        <v>2.9289999999999998</v>
      </c>
      <c r="AC302">
        <v>7.45</v>
      </c>
      <c r="AD302">
        <v>1.9259999999999999</v>
      </c>
      <c r="AE302">
        <v>1.123</v>
      </c>
      <c r="AF302">
        <v>2.8769999999999998</v>
      </c>
      <c r="AG302">
        <v>-6.4370000000000003</v>
      </c>
      <c r="AH302">
        <v>-2.2770000000000001</v>
      </c>
      <c r="AI302">
        <v>6.1639999999999997</v>
      </c>
      <c r="AJ302">
        <v>1.173</v>
      </c>
      <c r="AK302">
        <v>-1.079</v>
      </c>
      <c r="AL302">
        <f t="shared" si="16"/>
        <v>0.60870000000000013</v>
      </c>
      <c r="AM302">
        <f t="shared" si="17"/>
        <v>1.8418000000000003</v>
      </c>
      <c r="AN302">
        <f t="shared" si="18"/>
        <v>2.632428571428572</v>
      </c>
      <c r="AO302">
        <f t="shared" si="19"/>
        <v>4.554125</v>
      </c>
    </row>
    <row r="303" spans="1:41" x14ac:dyDescent="0.25">
      <c r="A303" t="s">
        <v>486</v>
      </c>
      <c r="B303" t="s">
        <v>435</v>
      </c>
      <c r="C303" t="s">
        <v>434</v>
      </c>
      <c r="D303" t="s">
        <v>433</v>
      </c>
      <c r="E303" t="s">
        <v>433</v>
      </c>
      <c r="F303" t="s">
        <v>433</v>
      </c>
      <c r="G303" t="s">
        <v>433</v>
      </c>
      <c r="H303" t="s">
        <v>433</v>
      </c>
      <c r="I303" t="s">
        <v>433</v>
      </c>
      <c r="J303" t="s">
        <v>433</v>
      </c>
      <c r="K303" t="s">
        <v>433</v>
      </c>
      <c r="L303" t="s">
        <v>433</v>
      </c>
      <c r="M303" t="s">
        <v>433</v>
      </c>
      <c r="N303" t="s">
        <v>433</v>
      </c>
      <c r="O303" t="s">
        <v>433</v>
      </c>
      <c r="P303" t="s">
        <v>433</v>
      </c>
      <c r="Q303" t="s">
        <v>433</v>
      </c>
      <c r="R303" t="s">
        <v>433</v>
      </c>
      <c r="S303" t="s">
        <v>433</v>
      </c>
      <c r="T303" t="s">
        <v>433</v>
      </c>
      <c r="U303" t="s">
        <v>433</v>
      </c>
      <c r="V303">
        <v>7.52</v>
      </c>
      <c r="W303">
        <v>8.9979999999999993</v>
      </c>
      <c r="X303">
        <v>2.2029999999999998</v>
      </c>
      <c r="Y303">
        <v>5.5389999999999997</v>
      </c>
      <c r="Z303">
        <v>0.315</v>
      </c>
      <c r="AA303">
        <v>3.9</v>
      </c>
      <c r="AB303">
        <v>4.5650000000000004</v>
      </c>
      <c r="AC303">
        <v>2.4260000000000002</v>
      </c>
      <c r="AD303">
        <v>3.8260000000000001</v>
      </c>
      <c r="AE303">
        <v>7.1029999999999998</v>
      </c>
      <c r="AF303">
        <v>1.65</v>
      </c>
      <c r="AG303">
        <v>-12.786</v>
      </c>
      <c r="AH303">
        <v>-4.6479999999999997</v>
      </c>
      <c r="AI303">
        <v>-9.4659999999999993</v>
      </c>
      <c r="AJ303">
        <v>-7.5170000000000003</v>
      </c>
      <c r="AK303">
        <v>-4.5</v>
      </c>
      <c r="AL303" t="e">
        <f t="shared" si="16"/>
        <v>#DIV/0!</v>
      </c>
      <c r="AM303">
        <f t="shared" si="17"/>
        <v>8.2590000000000003</v>
      </c>
      <c r="AN303">
        <f t="shared" si="18"/>
        <v>-0.5278571428571428</v>
      </c>
      <c r="AO303">
        <f t="shared" si="19"/>
        <v>3.7346250000000003</v>
      </c>
    </row>
    <row r="304" spans="1:41" x14ac:dyDescent="0.25">
      <c r="A304" t="s">
        <v>485</v>
      </c>
      <c r="B304" t="s">
        <v>435</v>
      </c>
      <c r="C304" t="s">
        <v>434</v>
      </c>
      <c r="D304">
        <v>-1.08</v>
      </c>
      <c r="E304">
        <v>-10.314</v>
      </c>
      <c r="F304">
        <v>3.093</v>
      </c>
      <c r="G304">
        <v>-3.8740000000000001</v>
      </c>
      <c r="H304">
        <v>-6.03</v>
      </c>
      <c r="I304">
        <v>9.3000000000000007</v>
      </c>
      <c r="J304">
        <v>-5.8319999999999999</v>
      </c>
      <c r="K304">
        <v>-2.93</v>
      </c>
      <c r="L304">
        <v>1.9990000000000001</v>
      </c>
      <c r="M304">
        <v>3.1349999999999998</v>
      </c>
      <c r="N304">
        <v>-2.153</v>
      </c>
      <c r="O304">
        <v>1.2010000000000001</v>
      </c>
      <c r="P304">
        <v>0.7</v>
      </c>
      <c r="Q304">
        <v>1.1000000000000001</v>
      </c>
      <c r="R304">
        <v>2.2000000000000002</v>
      </c>
      <c r="S304">
        <v>2</v>
      </c>
      <c r="T304">
        <v>1.5</v>
      </c>
      <c r="U304">
        <v>0.996</v>
      </c>
      <c r="V304">
        <v>2.5</v>
      </c>
      <c r="W304">
        <v>2.5</v>
      </c>
      <c r="X304">
        <v>0.44800000000000001</v>
      </c>
      <c r="Y304">
        <v>3.0640000000000001</v>
      </c>
      <c r="Z304">
        <v>2.323</v>
      </c>
      <c r="AA304">
        <v>6.5990000000000002</v>
      </c>
      <c r="AB304">
        <v>3.8239999999999998</v>
      </c>
      <c r="AC304">
        <v>7.0960000000000001</v>
      </c>
      <c r="AD304">
        <v>9.109</v>
      </c>
      <c r="AE304">
        <v>0.58399999999999996</v>
      </c>
      <c r="AF304">
        <v>8.0589999999999993</v>
      </c>
      <c r="AG304">
        <v>4.0119999999999996</v>
      </c>
      <c r="AH304">
        <v>4.4669999999999996</v>
      </c>
      <c r="AI304">
        <v>4.7640000000000002</v>
      </c>
      <c r="AJ304">
        <v>4.4960000000000004</v>
      </c>
      <c r="AK304">
        <v>4</v>
      </c>
      <c r="AL304">
        <f t="shared" si="16"/>
        <v>-1.2533000000000001</v>
      </c>
      <c r="AM304">
        <f t="shared" si="17"/>
        <v>1.2544</v>
      </c>
      <c r="AN304">
        <f t="shared" si="18"/>
        <v>4.4889285714285716</v>
      </c>
      <c r="AO304">
        <f t="shared" si="19"/>
        <v>4.1308750000000005</v>
      </c>
    </row>
    <row r="305" spans="1:41" x14ac:dyDescent="0.25">
      <c r="A305" t="s">
        <v>484</v>
      </c>
      <c r="B305" t="s">
        <v>435</v>
      </c>
      <c r="C305" t="s">
        <v>434</v>
      </c>
      <c r="D305">
        <v>6.5190000000000001</v>
      </c>
      <c r="E305">
        <v>4.6909999999999998</v>
      </c>
      <c r="F305">
        <v>-11.098000000000001</v>
      </c>
      <c r="G305">
        <v>-8.2170000000000005</v>
      </c>
      <c r="H305">
        <v>-3.0880000000000001</v>
      </c>
      <c r="I305">
        <v>-4.3239999999999998</v>
      </c>
      <c r="J305">
        <v>4.8460000000000001</v>
      </c>
      <c r="K305">
        <v>-3.76</v>
      </c>
      <c r="L305">
        <v>8.2240000000000002</v>
      </c>
      <c r="M305">
        <v>5.6580000000000004</v>
      </c>
      <c r="N305">
        <v>8.3290000000000006</v>
      </c>
      <c r="O305">
        <v>9.1039999999999992</v>
      </c>
      <c r="P305">
        <v>4.6289999999999996</v>
      </c>
      <c r="Q305">
        <v>2.5999999999999999E-2</v>
      </c>
      <c r="R305">
        <v>0.66500000000000004</v>
      </c>
      <c r="S305">
        <v>0.20100000000000001</v>
      </c>
      <c r="T305">
        <v>3.3839999999999999</v>
      </c>
      <c r="U305">
        <v>2.593</v>
      </c>
      <c r="V305">
        <v>2.835</v>
      </c>
      <c r="W305">
        <v>-0.748</v>
      </c>
      <c r="X305">
        <v>4.8650000000000002</v>
      </c>
      <c r="Y305">
        <v>0.54800000000000004</v>
      </c>
      <c r="Z305">
        <v>0.128</v>
      </c>
      <c r="AA305">
        <v>8.2880000000000003</v>
      </c>
      <c r="AB305">
        <v>8.6199999999999992</v>
      </c>
      <c r="AC305">
        <v>7.2560000000000002</v>
      </c>
      <c r="AD305">
        <v>5.577</v>
      </c>
      <c r="AE305">
        <v>5.992</v>
      </c>
      <c r="AF305">
        <v>8.4269999999999996</v>
      </c>
      <c r="AG305">
        <v>1.829</v>
      </c>
      <c r="AH305">
        <v>4.7619999999999996</v>
      </c>
      <c r="AI305">
        <v>9.9589999999999996</v>
      </c>
      <c r="AJ305">
        <v>5.3840000000000003</v>
      </c>
      <c r="AK305">
        <v>2.67</v>
      </c>
      <c r="AL305">
        <f t="shared" si="16"/>
        <v>-5.4900000000000039E-2</v>
      </c>
      <c r="AM305">
        <f t="shared" si="17"/>
        <v>3.1017999999999999</v>
      </c>
      <c r="AN305">
        <f t="shared" si="18"/>
        <v>5.3074999999999992</v>
      </c>
      <c r="AO305">
        <f t="shared" si="19"/>
        <v>5.1592499999999992</v>
      </c>
    </row>
    <row r="306" spans="1:41" x14ac:dyDescent="0.25">
      <c r="A306" t="s">
        <v>483</v>
      </c>
      <c r="B306" t="s">
        <v>435</v>
      </c>
      <c r="C306" t="s">
        <v>434</v>
      </c>
      <c r="D306">
        <v>-0.82699999999999996</v>
      </c>
      <c r="E306">
        <v>5.07</v>
      </c>
      <c r="F306">
        <v>7.843</v>
      </c>
      <c r="G306">
        <v>-5.3259999999999996</v>
      </c>
      <c r="H306">
        <v>3.746</v>
      </c>
      <c r="I306">
        <v>3.2829999999999999</v>
      </c>
      <c r="J306">
        <v>3.113</v>
      </c>
      <c r="K306">
        <v>6.0940000000000003</v>
      </c>
      <c r="L306">
        <v>-0.59199999999999997</v>
      </c>
      <c r="M306">
        <v>3.9780000000000002</v>
      </c>
      <c r="N306">
        <v>-0.67600000000000005</v>
      </c>
      <c r="O306">
        <v>2.556</v>
      </c>
      <c r="P306">
        <v>1.2430000000000001</v>
      </c>
      <c r="Q306">
        <v>1.3009999999999999</v>
      </c>
      <c r="R306">
        <v>-1.7000000000000001E-2</v>
      </c>
      <c r="S306">
        <v>5.3630000000000004</v>
      </c>
      <c r="T306">
        <v>2.012</v>
      </c>
      <c r="U306">
        <v>3.1240000000000001</v>
      </c>
      <c r="V306">
        <v>5.899</v>
      </c>
      <c r="W306">
        <v>6.3470000000000004</v>
      </c>
      <c r="X306">
        <v>3.1989999999999998</v>
      </c>
      <c r="Y306">
        <v>4.5810000000000004</v>
      </c>
      <c r="Z306">
        <v>0.65500000000000003</v>
      </c>
      <c r="AA306">
        <v>6.6829999999999998</v>
      </c>
      <c r="AB306">
        <v>5.8710000000000004</v>
      </c>
      <c r="AC306">
        <v>5.6130000000000004</v>
      </c>
      <c r="AD306">
        <v>2.4700000000000002</v>
      </c>
      <c r="AE306">
        <v>4.9379999999999997</v>
      </c>
      <c r="AF306">
        <v>3.6819999999999999</v>
      </c>
      <c r="AG306">
        <v>2.423</v>
      </c>
      <c r="AH306">
        <v>4.18</v>
      </c>
      <c r="AI306">
        <v>1.6559999999999999</v>
      </c>
      <c r="AJ306">
        <v>3.36</v>
      </c>
      <c r="AK306">
        <v>3.4860000000000002</v>
      </c>
      <c r="AL306">
        <f t="shared" si="16"/>
        <v>2.6382000000000003</v>
      </c>
      <c r="AM306">
        <f t="shared" si="17"/>
        <v>2.7152000000000003</v>
      </c>
      <c r="AN306">
        <f t="shared" si="18"/>
        <v>3.7712142857142856</v>
      </c>
      <c r="AO306">
        <f t="shared" si="19"/>
        <v>4.2512499999999998</v>
      </c>
    </row>
    <row r="307" spans="1:41" x14ac:dyDescent="0.25">
      <c r="A307" t="s">
        <v>482</v>
      </c>
      <c r="B307" t="s">
        <v>435</v>
      </c>
      <c r="C307" t="s">
        <v>434</v>
      </c>
      <c r="D307" t="s">
        <v>433</v>
      </c>
      <c r="E307" t="s">
        <v>433</v>
      </c>
      <c r="F307" t="s">
        <v>433</v>
      </c>
      <c r="G307" t="s">
        <v>433</v>
      </c>
      <c r="H307" t="s">
        <v>433</v>
      </c>
      <c r="I307" t="s">
        <v>433</v>
      </c>
      <c r="J307" t="s">
        <v>433</v>
      </c>
      <c r="K307" t="s">
        <v>433</v>
      </c>
      <c r="L307" t="s">
        <v>433</v>
      </c>
      <c r="M307" t="s">
        <v>433</v>
      </c>
      <c r="N307" t="s">
        <v>433</v>
      </c>
      <c r="O307" t="s">
        <v>433</v>
      </c>
      <c r="P307" t="s">
        <v>433</v>
      </c>
      <c r="Q307" t="s">
        <v>433</v>
      </c>
      <c r="R307" t="s">
        <v>433</v>
      </c>
      <c r="S307" t="s">
        <v>433</v>
      </c>
      <c r="T307" t="s">
        <v>433</v>
      </c>
      <c r="U307" t="s">
        <v>433</v>
      </c>
      <c r="V307" t="s">
        <v>433</v>
      </c>
      <c r="W307">
        <v>-11.173</v>
      </c>
      <c r="X307">
        <v>5.2539999999999996</v>
      </c>
      <c r="Y307">
        <v>4.9930000000000003</v>
      </c>
      <c r="Z307">
        <v>7.1159999999999997</v>
      </c>
      <c r="AA307">
        <v>4.415</v>
      </c>
      <c r="AB307">
        <v>9.0470000000000006</v>
      </c>
      <c r="AC307">
        <v>5.54</v>
      </c>
      <c r="AD307">
        <v>4.9039999999999999</v>
      </c>
      <c r="AE307">
        <v>5.8890000000000002</v>
      </c>
      <c r="AF307">
        <v>5.367</v>
      </c>
      <c r="AG307">
        <v>-3.1160000000000001</v>
      </c>
      <c r="AH307">
        <v>0.58399999999999996</v>
      </c>
      <c r="AI307">
        <v>1.401</v>
      </c>
      <c r="AJ307">
        <v>-1.0149999999999999</v>
      </c>
      <c r="AK307">
        <v>2.5720000000000001</v>
      </c>
      <c r="AL307" t="e">
        <f t="shared" si="16"/>
        <v>#DIV/0!</v>
      </c>
      <c r="AM307">
        <f t="shared" si="17"/>
        <v>-11.173</v>
      </c>
      <c r="AN307">
        <f t="shared" si="18"/>
        <v>3.7822142857142866</v>
      </c>
      <c r="AO307">
        <f t="shared" si="19"/>
        <v>5.894750000000001</v>
      </c>
    </row>
    <row r="308" spans="1:41" x14ac:dyDescent="0.25">
      <c r="A308" t="s">
        <v>481</v>
      </c>
      <c r="B308" t="s">
        <v>435</v>
      </c>
      <c r="C308" t="s">
        <v>434</v>
      </c>
      <c r="D308">
        <v>-2.2530000000000001</v>
      </c>
      <c r="E308">
        <v>-3.8769999999999998</v>
      </c>
      <c r="F308">
        <v>-2.0710000000000002</v>
      </c>
      <c r="G308">
        <v>-0.61599999999999999</v>
      </c>
      <c r="H308">
        <v>4.306</v>
      </c>
      <c r="I308">
        <v>10.294</v>
      </c>
      <c r="J308">
        <v>0.76200000000000001</v>
      </c>
      <c r="K308">
        <v>4.875</v>
      </c>
      <c r="L308">
        <v>5.3259999999999996</v>
      </c>
      <c r="M308">
        <v>10.286</v>
      </c>
      <c r="N308">
        <v>7.4550000000000001</v>
      </c>
      <c r="O308">
        <v>2.76</v>
      </c>
      <c r="P308">
        <v>7.173</v>
      </c>
      <c r="Q308">
        <v>7.3029999999999999</v>
      </c>
      <c r="R308">
        <v>-2.4369999999999998</v>
      </c>
      <c r="S308">
        <v>0.48499999999999999</v>
      </c>
      <c r="T308">
        <v>9.9979999999999993</v>
      </c>
      <c r="U308">
        <v>12.194000000000001</v>
      </c>
      <c r="V308">
        <v>2.4670000000000001</v>
      </c>
      <c r="W308">
        <v>1.8720000000000001</v>
      </c>
      <c r="X308">
        <v>4.2530000000000001</v>
      </c>
      <c r="Y308">
        <v>-2.2709999999999999</v>
      </c>
      <c r="Z308">
        <v>1.2130000000000001</v>
      </c>
      <c r="AA308">
        <v>-5.8869999999999996</v>
      </c>
      <c r="AB308">
        <v>-2.85</v>
      </c>
      <c r="AC308">
        <v>9.0060000000000002</v>
      </c>
      <c r="AD308">
        <v>9.4060000000000006</v>
      </c>
      <c r="AE308">
        <v>10.417999999999999</v>
      </c>
      <c r="AF308">
        <v>-2.141</v>
      </c>
      <c r="AG308">
        <v>-1.107</v>
      </c>
      <c r="AH308">
        <v>5.9450000000000003</v>
      </c>
      <c r="AI308">
        <v>7.8949999999999996</v>
      </c>
      <c r="AJ308">
        <v>6.04</v>
      </c>
      <c r="AK308">
        <v>6.6230000000000002</v>
      </c>
      <c r="AL308">
        <f t="shared" si="16"/>
        <v>2.7031999999999998</v>
      </c>
      <c r="AM308">
        <f t="shared" si="17"/>
        <v>4.9269999999999996</v>
      </c>
      <c r="AN308">
        <f t="shared" si="18"/>
        <v>3.3244999999999996</v>
      </c>
      <c r="AO308">
        <f t="shared" si="19"/>
        <v>2.911</v>
      </c>
    </row>
    <row r="309" spans="1:41" x14ac:dyDescent="0.25">
      <c r="A309" t="s">
        <v>480</v>
      </c>
      <c r="B309" t="s">
        <v>435</v>
      </c>
      <c r="C309" t="s">
        <v>434</v>
      </c>
      <c r="D309">
        <v>-0.56000000000000005</v>
      </c>
      <c r="E309">
        <v>1.8779999999999999</v>
      </c>
      <c r="F309">
        <v>1.78</v>
      </c>
      <c r="G309">
        <v>-1.5760000000000001</v>
      </c>
      <c r="H309">
        <v>1.7</v>
      </c>
      <c r="I309">
        <v>-6.74</v>
      </c>
      <c r="J309">
        <v>0.13200000000000001</v>
      </c>
      <c r="K309">
        <v>2.3820000000000001</v>
      </c>
      <c r="L309">
        <v>2.0579999999999998</v>
      </c>
      <c r="M309">
        <v>4.952</v>
      </c>
      <c r="N309">
        <v>1.611</v>
      </c>
      <c r="O309">
        <v>-7.9930000000000003</v>
      </c>
      <c r="P309">
        <v>-9.6460000000000008</v>
      </c>
      <c r="Q309">
        <v>5.3999999999999999E-2</v>
      </c>
      <c r="R309">
        <v>3.5</v>
      </c>
      <c r="S309">
        <v>-10.025</v>
      </c>
      <c r="T309">
        <v>-24.786999999999999</v>
      </c>
      <c r="U309">
        <v>-17.596</v>
      </c>
      <c r="V309">
        <v>-0.83699999999999997</v>
      </c>
      <c r="W309">
        <v>-8.1219999999999999</v>
      </c>
      <c r="X309">
        <v>3.8069999999999999</v>
      </c>
      <c r="Y309">
        <v>18.170000000000002</v>
      </c>
      <c r="Z309">
        <v>26.425000000000001</v>
      </c>
      <c r="AA309">
        <v>9.327</v>
      </c>
      <c r="AB309">
        <v>6.6150000000000002</v>
      </c>
      <c r="AC309">
        <v>4.532</v>
      </c>
      <c r="AD309">
        <v>4.2409999999999997</v>
      </c>
      <c r="AE309">
        <v>8.0429999999999993</v>
      </c>
      <c r="AF309">
        <v>5.2759999999999998</v>
      </c>
      <c r="AG309">
        <v>3.1960000000000002</v>
      </c>
      <c r="AH309">
        <v>5.3520000000000003</v>
      </c>
      <c r="AI309">
        <v>5.9619999999999997</v>
      </c>
      <c r="AJ309">
        <v>15.206</v>
      </c>
      <c r="AK309">
        <v>20.12</v>
      </c>
      <c r="AL309">
        <f t="shared" si="16"/>
        <v>0.60059999999999991</v>
      </c>
      <c r="AM309">
        <f t="shared" si="17"/>
        <v>-7.384100000000001</v>
      </c>
      <c r="AN309">
        <f t="shared" si="18"/>
        <v>9.7337142857142851</v>
      </c>
      <c r="AO309">
        <f t="shared" si="19"/>
        <v>10.145</v>
      </c>
    </row>
    <row r="310" spans="1:41" x14ac:dyDescent="0.25">
      <c r="A310" t="s">
        <v>479</v>
      </c>
      <c r="B310" t="s">
        <v>435</v>
      </c>
      <c r="C310" t="s">
        <v>434</v>
      </c>
      <c r="D310">
        <v>10.026999999999999</v>
      </c>
      <c r="E310">
        <v>10.683999999999999</v>
      </c>
      <c r="F310">
        <v>7.1719999999999997</v>
      </c>
      <c r="G310">
        <v>8.5399999999999991</v>
      </c>
      <c r="H310">
        <v>8.8010000000000002</v>
      </c>
      <c r="I310">
        <v>-0.68700000000000006</v>
      </c>
      <c r="J310">
        <v>1.3280000000000001</v>
      </c>
      <c r="K310">
        <v>10.757</v>
      </c>
      <c r="L310">
        <v>11.115</v>
      </c>
      <c r="M310">
        <v>10.183</v>
      </c>
      <c r="N310">
        <v>10.044</v>
      </c>
      <c r="O310">
        <v>6.6870000000000003</v>
      </c>
      <c r="P310">
        <v>7.0880000000000001</v>
      </c>
      <c r="Q310">
        <v>11.537000000000001</v>
      </c>
      <c r="R310">
        <v>10.925000000000001</v>
      </c>
      <c r="S310">
        <v>7.0279999999999996</v>
      </c>
      <c r="T310">
        <v>7.532</v>
      </c>
      <c r="U310">
        <v>8.2910000000000004</v>
      </c>
      <c r="V310">
        <v>-2.2250000000000001</v>
      </c>
      <c r="W310">
        <v>6.0949999999999998</v>
      </c>
      <c r="X310">
        <v>8.8979999999999997</v>
      </c>
      <c r="Y310">
        <v>-0.95199999999999996</v>
      </c>
      <c r="Z310">
        <v>4.2119999999999997</v>
      </c>
      <c r="AA310">
        <v>4.4349999999999996</v>
      </c>
      <c r="AB310">
        <v>9.5489999999999995</v>
      </c>
      <c r="AC310">
        <v>7.4889999999999999</v>
      </c>
      <c r="AD310">
        <v>8.86</v>
      </c>
      <c r="AE310">
        <v>9.1120000000000001</v>
      </c>
      <c r="AF310">
        <v>1.788</v>
      </c>
      <c r="AG310">
        <v>-0.60299999999999998</v>
      </c>
      <c r="AH310">
        <v>15.24</v>
      </c>
      <c r="AI310">
        <v>6.2069999999999999</v>
      </c>
      <c r="AJ310">
        <v>3.4140000000000001</v>
      </c>
      <c r="AK310">
        <v>4.4429999999999996</v>
      </c>
      <c r="AL310">
        <f t="shared" si="16"/>
        <v>7.7920000000000016</v>
      </c>
      <c r="AM310">
        <f t="shared" si="17"/>
        <v>7.3002000000000011</v>
      </c>
      <c r="AN310">
        <f t="shared" si="18"/>
        <v>5.863714285714285</v>
      </c>
      <c r="AO310">
        <f t="shared" si="19"/>
        <v>6.4503750000000002</v>
      </c>
    </row>
    <row r="311" spans="1:41" x14ac:dyDescent="0.25">
      <c r="A311" t="s">
        <v>478</v>
      </c>
      <c r="B311" t="s">
        <v>435</v>
      </c>
      <c r="C311" t="s">
        <v>434</v>
      </c>
      <c r="D311" t="s">
        <v>433</v>
      </c>
      <c r="E311" t="s">
        <v>433</v>
      </c>
      <c r="F311" t="s">
        <v>433</v>
      </c>
      <c r="G311" t="s">
        <v>433</v>
      </c>
      <c r="H311" t="s">
        <v>433</v>
      </c>
      <c r="I311" t="s">
        <v>433</v>
      </c>
      <c r="J311" t="s">
        <v>433</v>
      </c>
      <c r="K311" t="s">
        <v>433</v>
      </c>
      <c r="L311" t="s">
        <v>433</v>
      </c>
      <c r="M311" t="s">
        <v>433</v>
      </c>
      <c r="N311" t="s">
        <v>433</v>
      </c>
      <c r="O311" t="s">
        <v>433</v>
      </c>
      <c r="P311" t="s">
        <v>433</v>
      </c>
      <c r="Q311" t="s">
        <v>433</v>
      </c>
      <c r="R311">
        <v>6.2060000000000004</v>
      </c>
      <c r="S311">
        <v>7.8719999999999999</v>
      </c>
      <c r="T311">
        <v>6.9409999999999998</v>
      </c>
      <c r="U311">
        <v>4.4450000000000003</v>
      </c>
      <c r="V311">
        <v>3.9940000000000002</v>
      </c>
      <c r="W311">
        <v>-0.20200000000000001</v>
      </c>
      <c r="X311">
        <v>1.2130000000000001</v>
      </c>
      <c r="Y311">
        <v>3.323</v>
      </c>
      <c r="Z311">
        <v>4.7140000000000004</v>
      </c>
      <c r="AA311">
        <v>5.4119999999999999</v>
      </c>
      <c r="AB311">
        <v>5.242</v>
      </c>
      <c r="AC311">
        <v>6.5380000000000003</v>
      </c>
      <c r="AD311">
        <v>8.2590000000000003</v>
      </c>
      <c r="AE311">
        <v>10.680999999999999</v>
      </c>
      <c r="AF311">
        <v>5.4459999999999997</v>
      </c>
      <c r="AG311">
        <v>-5.29</v>
      </c>
      <c r="AH311">
        <v>4.827</v>
      </c>
      <c r="AI311">
        <v>2.7050000000000001</v>
      </c>
      <c r="AJ311">
        <v>1.6020000000000001</v>
      </c>
      <c r="AK311">
        <v>1.425</v>
      </c>
      <c r="AL311" t="e">
        <f t="shared" si="16"/>
        <v>#DIV/0!</v>
      </c>
      <c r="AM311">
        <f t="shared" si="17"/>
        <v>4.8759999999999994</v>
      </c>
      <c r="AN311">
        <f t="shared" si="18"/>
        <v>4.0069285714285705</v>
      </c>
      <c r="AO311">
        <f t="shared" si="19"/>
        <v>5.6727499999999997</v>
      </c>
    </row>
    <row r="312" spans="1:41" x14ac:dyDescent="0.25">
      <c r="A312" t="s">
        <v>477</v>
      </c>
      <c r="B312" t="s">
        <v>435</v>
      </c>
      <c r="C312" t="s">
        <v>434</v>
      </c>
      <c r="D312" t="s">
        <v>433</v>
      </c>
      <c r="E312" t="s">
        <v>433</v>
      </c>
      <c r="F312" t="s">
        <v>433</v>
      </c>
      <c r="G312" t="s">
        <v>433</v>
      </c>
      <c r="H312" t="s">
        <v>433</v>
      </c>
      <c r="I312" t="s">
        <v>433</v>
      </c>
      <c r="J312" t="s">
        <v>433</v>
      </c>
      <c r="K312" t="s">
        <v>433</v>
      </c>
      <c r="L312" t="s">
        <v>433</v>
      </c>
      <c r="M312" t="s">
        <v>433</v>
      </c>
      <c r="N312" t="s">
        <v>433</v>
      </c>
      <c r="O312" t="s">
        <v>433</v>
      </c>
      <c r="P312" t="s">
        <v>433</v>
      </c>
      <c r="Q312">
        <v>2.8</v>
      </c>
      <c r="R312">
        <v>5.3</v>
      </c>
      <c r="S312">
        <v>4.0999999999999996</v>
      </c>
      <c r="T312">
        <v>3.6019999999999999</v>
      </c>
      <c r="U312">
        <v>5.1139999999999999</v>
      </c>
      <c r="V312">
        <v>3.286</v>
      </c>
      <c r="W312">
        <v>5.2750000000000004</v>
      </c>
      <c r="X312">
        <v>4.1550000000000002</v>
      </c>
      <c r="Y312">
        <v>2.9489999999999998</v>
      </c>
      <c r="Z312">
        <v>3.8359999999999999</v>
      </c>
      <c r="AA312">
        <v>2.8420000000000001</v>
      </c>
      <c r="AB312">
        <v>4.3520000000000003</v>
      </c>
      <c r="AC312">
        <v>4.0030000000000001</v>
      </c>
      <c r="AD312">
        <v>5.6559999999999997</v>
      </c>
      <c r="AE312">
        <v>6.9409999999999998</v>
      </c>
      <c r="AF312">
        <v>3.3</v>
      </c>
      <c r="AG312">
        <v>-7.7969999999999997</v>
      </c>
      <c r="AH312">
        <v>1.222</v>
      </c>
      <c r="AI312">
        <v>0.61299999999999999</v>
      </c>
      <c r="AJ312">
        <v>-2.64</v>
      </c>
      <c r="AK312">
        <v>-0.998</v>
      </c>
      <c r="AL312" t="e">
        <f t="shared" si="16"/>
        <v>#DIV/0!</v>
      </c>
      <c r="AM312">
        <f t="shared" si="17"/>
        <v>4.2110000000000003</v>
      </c>
      <c r="AN312">
        <f t="shared" si="18"/>
        <v>2.0310000000000001</v>
      </c>
      <c r="AO312">
        <f t="shared" si="19"/>
        <v>4.3417500000000002</v>
      </c>
    </row>
    <row r="313" spans="1:41" x14ac:dyDescent="0.25">
      <c r="A313" t="s">
        <v>476</v>
      </c>
      <c r="B313" t="s">
        <v>435</v>
      </c>
      <c r="C313" t="s">
        <v>434</v>
      </c>
      <c r="D313">
        <v>-2.6629999999999998</v>
      </c>
      <c r="E313">
        <v>-1.7969999999999999</v>
      </c>
      <c r="F313">
        <v>-1.67</v>
      </c>
      <c r="G313">
        <v>3.891</v>
      </c>
      <c r="H313">
        <v>0.17</v>
      </c>
      <c r="I313">
        <v>-3.1320000000000001</v>
      </c>
      <c r="J313">
        <v>-0.20100000000000001</v>
      </c>
      <c r="K313">
        <v>8.4209999999999994</v>
      </c>
      <c r="L313">
        <v>1.25</v>
      </c>
      <c r="M313">
        <v>4.2640000000000002</v>
      </c>
      <c r="N313">
        <v>2.2000000000000002</v>
      </c>
      <c r="O313">
        <v>6</v>
      </c>
      <c r="P313">
        <v>12.7</v>
      </c>
      <c r="Q313">
        <v>4</v>
      </c>
      <c r="R313">
        <v>8.1</v>
      </c>
      <c r="S313">
        <v>10.1</v>
      </c>
      <c r="T313">
        <v>1.61</v>
      </c>
      <c r="U313">
        <v>-0.91400000000000003</v>
      </c>
      <c r="V313">
        <v>1.292</v>
      </c>
      <c r="W313">
        <v>-0.48599999999999999</v>
      </c>
      <c r="X313">
        <v>-14.276999999999999</v>
      </c>
      <c r="Y313">
        <v>-7.9569999999999999</v>
      </c>
      <c r="Z313">
        <v>-2.8</v>
      </c>
      <c r="AA313">
        <v>6.5229999999999997</v>
      </c>
      <c r="AB313">
        <v>8.0890000000000004</v>
      </c>
      <c r="AC313">
        <v>12.853</v>
      </c>
      <c r="AD313">
        <v>3.9929999999999999</v>
      </c>
      <c r="AE313">
        <v>6.3890000000000002</v>
      </c>
      <c r="AF313">
        <v>7.1059999999999999</v>
      </c>
      <c r="AG313">
        <v>-4.7380000000000004</v>
      </c>
      <c r="AH313">
        <v>6.8890000000000002</v>
      </c>
      <c r="AI313">
        <v>12.945</v>
      </c>
      <c r="AJ313">
        <v>4.6500000000000004</v>
      </c>
      <c r="AK313">
        <v>3.02</v>
      </c>
      <c r="AL313">
        <f t="shared" si="16"/>
        <v>0.85329999999999995</v>
      </c>
      <c r="AM313">
        <f t="shared" si="17"/>
        <v>4.4602000000000004</v>
      </c>
      <c r="AN313">
        <f t="shared" si="18"/>
        <v>3.0489285714285717</v>
      </c>
      <c r="AO313">
        <f t="shared" si="19"/>
        <v>1.6016250000000003</v>
      </c>
    </row>
    <row r="314" spans="1:41" x14ac:dyDescent="0.25">
      <c r="A314" t="s">
        <v>475</v>
      </c>
      <c r="B314" t="s">
        <v>435</v>
      </c>
      <c r="C314" t="s">
        <v>434</v>
      </c>
      <c r="D314">
        <v>6.6210000000000004</v>
      </c>
      <c r="E314">
        <v>5.3609999999999998</v>
      </c>
      <c r="F314">
        <v>-0.38300000000000001</v>
      </c>
      <c r="G314">
        <v>-1.847</v>
      </c>
      <c r="H314">
        <v>5.0990000000000002</v>
      </c>
      <c r="I314">
        <v>-1.2110000000000001</v>
      </c>
      <c r="J314">
        <v>1.7999999999999999E-2</v>
      </c>
      <c r="K314">
        <v>2.101</v>
      </c>
      <c r="L314">
        <v>4.2</v>
      </c>
      <c r="M314">
        <v>2.395</v>
      </c>
      <c r="N314">
        <v>-0.318</v>
      </c>
      <c r="O314">
        <v>-1.018</v>
      </c>
      <c r="P314">
        <v>-2.137</v>
      </c>
      <c r="Q314">
        <v>1.234</v>
      </c>
      <c r="R314">
        <v>3.234</v>
      </c>
      <c r="S314">
        <v>3.1160000000000001</v>
      </c>
      <c r="T314">
        <v>4.3070000000000004</v>
      </c>
      <c r="U314">
        <v>2.6469999999999998</v>
      </c>
      <c r="V314">
        <v>0.51700000000000002</v>
      </c>
      <c r="W314">
        <v>2.3580000000000001</v>
      </c>
      <c r="X314">
        <v>4.1550000000000002</v>
      </c>
      <c r="Y314">
        <v>2.7349999999999999</v>
      </c>
      <c r="Z314">
        <v>3.6680000000000001</v>
      </c>
      <c r="AA314">
        <v>2.9489999999999998</v>
      </c>
      <c r="AB314">
        <v>4.5549999999999997</v>
      </c>
      <c r="AC314">
        <v>5.2770000000000001</v>
      </c>
      <c r="AD314">
        <v>5.6040000000000001</v>
      </c>
      <c r="AE314">
        <v>5.36</v>
      </c>
      <c r="AF314">
        <v>3.1909999999999998</v>
      </c>
      <c r="AG314">
        <v>-1.538</v>
      </c>
      <c r="AH314">
        <v>3.04</v>
      </c>
      <c r="AI314">
        <v>3.2120000000000002</v>
      </c>
      <c r="AJ314">
        <v>2.2200000000000002</v>
      </c>
      <c r="AK314">
        <v>2.2120000000000002</v>
      </c>
      <c r="AL314">
        <f t="shared" si="16"/>
        <v>2.2353999999999998</v>
      </c>
      <c r="AM314">
        <f t="shared" si="17"/>
        <v>1.3940000000000001</v>
      </c>
      <c r="AN314">
        <f t="shared" si="18"/>
        <v>3.3314285714285718</v>
      </c>
      <c r="AO314">
        <f t="shared" si="19"/>
        <v>4.2878749999999997</v>
      </c>
    </row>
    <row r="315" spans="1:41" x14ac:dyDescent="0.25">
      <c r="A315" t="s">
        <v>474</v>
      </c>
      <c r="B315" t="s">
        <v>435</v>
      </c>
      <c r="C315" t="s">
        <v>434</v>
      </c>
      <c r="D315" t="s">
        <v>433</v>
      </c>
      <c r="E315" t="s">
        <v>433</v>
      </c>
      <c r="F315" t="s">
        <v>433</v>
      </c>
      <c r="G315" t="s">
        <v>433</v>
      </c>
      <c r="H315" t="s">
        <v>433</v>
      </c>
      <c r="I315" t="s">
        <v>433</v>
      </c>
      <c r="J315" t="s">
        <v>433</v>
      </c>
      <c r="K315" t="s">
        <v>433</v>
      </c>
      <c r="L315" t="s">
        <v>433</v>
      </c>
      <c r="M315" t="s">
        <v>433</v>
      </c>
      <c r="N315" t="s">
        <v>433</v>
      </c>
      <c r="O315" t="s">
        <v>433</v>
      </c>
      <c r="P315" t="s">
        <v>433</v>
      </c>
      <c r="Q315" t="s">
        <v>433</v>
      </c>
      <c r="R315" t="s">
        <v>433</v>
      </c>
      <c r="S315" t="s">
        <v>433</v>
      </c>
      <c r="T315" t="s">
        <v>433</v>
      </c>
      <c r="U315" t="s">
        <v>433</v>
      </c>
      <c r="V315" t="s">
        <v>433</v>
      </c>
      <c r="W315" t="s">
        <v>433</v>
      </c>
      <c r="X315" t="s">
        <v>433</v>
      </c>
      <c r="Y315" t="s">
        <v>433</v>
      </c>
      <c r="Z315" t="s">
        <v>433</v>
      </c>
      <c r="AA315" t="s">
        <v>433</v>
      </c>
      <c r="AB315" t="s">
        <v>433</v>
      </c>
      <c r="AC315" t="s">
        <v>433</v>
      </c>
      <c r="AD315" t="s">
        <v>433</v>
      </c>
      <c r="AE315" t="s">
        <v>433</v>
      </c>
      <c r="AF315" t="s">
        <v>433</v>
      </c>
      <c r="AG315" t="s">
        <v>433</v>
      </c>
      <c r="AH315" t="s">
        <v>433</v>
      </c>
      <c r="AI315" t="s">
        <v>433</v>
      </c>
      <c r="AJ315">
        <v>-46.805</v>
      </c>
      <c r="AK315">
        <v>24.209</v>
      </c>
      <c r="AL315" t="e">
        <f t="shared" si="16"/>
        <v>#DIV/0!</v>
      </c>
      <c r="AM315" t="e">
        <f t="shared" si="17"/>
        <v>#DIV/0!</v>
      </c>
      <c r="AN315">
        <f t="shared" si="18"/>
        <v>-11.298</v>
      </c>
      <c r="AO315" t="e">
        <f t="shared" si="19"/>
        <v>#DIV/0!</v>
      </c>
    </row>
    <row r="316" spans="1:41" x14ac:dyDescent="0.25">
      <c r="A316" t="s">
        <v>473</v>
      </c>
      <c r="B316" t="s">
        <v>435</v>
      </c>
      <c r="C316" t="s">
        <v>434</v>
      </c>
      <c r="D316">
        <v>1.2030000000000001</v>
      </c>
      <c r="E316">
        <v>-0.40799999999999997</v>
      </c>
      <c r="F316">
        <v>1.2390000000000001</v>
      </c>
      <c r="G316">
        <v>1.6519999999999999</v>
      </c>
      <c r="H316">
        <v>1.698</v>
      </c>
      <c r="I316">
        <v>2.3620000000000001</v>
      </c>
      <c r="J316">
        <v>3.4319999999999999</v>
      </c>
      <c r="K316">
        <v>5.7089999999999996</v>
      </c>
      <c r="L316">
        <v>5.2850000000000001</v>
      </c>
      <c r="M316">
        <v>5.0039999999999996</v>
      </c>
      <c r="N316">
        <v>3.847</v>
      </c>
      <c r="O316">
        <v>2.5249999999999999</v>
      </c>
      <c r="P316">
        <v>0.85099999999999998</v>
      </c>
      <c r="Q316">
        <v>-1.3140000000000001</v>
      </c>
      <c r="R316">
        <v>2.335</v>
      </c>
      <c r="S316">
        <v>4.1219999999999999</v>
      </c>
      <c r="T316">
        <v>2.4209999999999998</v>
      </c>
      <c r="U316">
        <v>3.8650000000000002</v>
      </c>
      <c r="V316">
        <v>4.4690000000000003</v>
      </c>
      <c r="W316">
        <v>4.7450000000000001</v>
      </c>
      <c r="X316">
        <v>5.0529999999999999</v>
      </c>
      <c r="Y316">
        <v>4.0039999999999996</v>
      </c>
      <c r="Z316">
        <v>2.88</v>
      </c>
      <c r="AA316">
        <v>3.1859999999999999</v>
      </c>
      <c r="AB316">
        <v>3.17</v>
      </c>
      <c r="AC316">
        <v>3.7170000000000001</v>
      </c>
      <c r="AD316">
        <v>4.1769999999999996</v>
      </c>
      <c r="AE316">
        <v>3.7690000000000001</v>
      </c>
      <c r="AF316">
        <v>1.117</v>
      </c>
      <c r="AG316">
        <v>-3.5750000000000002</v>
      </c>
      <c r="AH316">
        <v>1.7000000000000001E-2</v>
      </c>
      <c r="AI316">
        <v>-0.62</v>
      </c>
      <c r="AJ316">
        <v>-2.09</v>
      </c>
      <c r="AK316">
        <v>-1.228</v>
      </c>
      <c r="AL316">
        <f t="shared" si="16"/>
        <v>2.7176</v>
      </c>
      <c r="AM316">
        <f t="shared" si="17"/>
        <v>2.7866000000000004</v>
      </c>
      <c r="AN316">
        <f t="shared" si="18"/>
        <v>1.6840714285714282</v>
      </c>
      <c r="AO316">
        <f t="shared" si="19"/>
        <v>3.7444999999999995</v>
      </c>
    </row>
    <row r="317" spans="1:41" x14ac:dyDescent="0.25">
      <c r="A317" t="s">
        <v>472</v>
      </c>
      <c r="B317" t="s">
        <v>435</v>
      </c>
      <c r="C317" t="s">
        <v>434</v>
      </c>
      <c r="D317">
        <v>5.8470000000000004</v>
      </c>
      <c r="E317">
        <v>5.3449999999999998</v>
      </c>
      <c r="F317">
        <v>5.2329999999999997</v>
      </c>
      <c r="G317">
        <v>3.3140000000000001</v>
      </c>
      <c r="H317">
        <v>6.7249999999999996</v>
      </c>
      <c r="I317">
        <v>4.9569999999999999</v>
      </c>
      <c r="J317">
        <v>4.2809999999999997</v>
      </c>
      <c r="K317">
        <v>1.454</v>
      </c>
      <c r="L317">
        <v>2.698</v>
      </c>
      <c r="M317">
        <v>2.25</v>
      </c>
      <c r="N317">
        <v>6.1740000000000004</v>
      </c>
      <c r="O317">
        <v>15.455</v>
      </c>
      <c r="P317">
        <v>4.6109999999999998</v>
      </c>
      <c r="Q317">
        <v>4.2789999999999999</v>
      </c>
      <c r="R317">
        <v>6.9459999999999997</v>
      </c>
      <c r="S317">
        <v>5.6280000000000001</v>
      </c>
      <c r="T317">
        <v>5.452</v>
      </c>
      <c r="U317">
        <v>6.298</v>
      </c>
      <c r="V317">
        <v>4.6550000000000002</v>
      </c>
      <c r="W317">
        <v>4.41</v>
      </c>
      <c r="X317">
        <v>6.024</v>
      </c>
      <c r="Y317">
        <v>-1.5449999999999999</v>
      </c>
      <c r="Z317">
        <v>0.29499999999999998</v>
      </c>
      <c r="AA317">
        <v>5.94</v>
      </c>
      <c r="AB317">
        <v>5.4450000000000003</v>
      </c>
      <c r="AC317">
        <v>6.242</v>
      </c>
      <c r="AD317">
        <v>7.6680000000000001</v>
      </c>
      <c r="AE317">
        <v>6.7969999999999997</v>
      </c>
      <c r="AF317">
        <v>5.95</v>
      </c>
      <c r="AG317">
        <v>3.5390000000000001</v>
      </c>
      <c r="AH317">
        <v>8.016</v>
      </c>
      <c r="AI317">
        <v>8.2460000000000004</v>
      </c>
      <c r="AJ317">
        <v>6.3410000000000002</v>
      </c>
      <c r="AK317">
        <v>7.3</v>
      </c>
      <c r="AL317">
        <f t="shared" si="16"/>
        <v>4.2103999999999999</v>
      </c>
      <c r="AM317">
        <f t="shared" si="17"/>
        <v>6.3908000000000005</v>
      </c>
      <c r="AN317">
        <f t="shared" si="18"/>
        <v>5.4470000000000001</v>
      </c>
      <c r="AO317">
        <f t="shared" si="19"/>
        <v>4.60825</v>
      </c>
    </row>
    <row r="318" spans="1:41" x14ac:dyDescent="0.25">
      <c r="A318" t="s">
        <v>471</v>
      </c>
      <c r="B318" t="s">
        <v>435</v>
      </c>
      <c r="C318" t="s">
        <v>434</v>
      </c>
      <c r="D318">
        <v>1.278</v>
      </c>
      <c r="E318">
        <v>2.702</v>
      </c>
      <c r="F318">
        <v>6.1120000000000001</v>
      </c>
      <c r="G318">
        <v>-2.0579999999999998</v>
      </c>
      <c r="H318">
        <v>9.6509999999999998</v>
      </c>
      <c r="I318">
        <v>6.4370000000000003</v>
      </c>
      <c r="J318">
        <v>8.8420000000000005</v>
      </c>
      <c r="K318">
        <v>8.2680000000000007</v>
      </c>
      <c r="L318">
        <v>10.353</v>
      </c>
      <c r="M318">
        <v>6.0129999999999999</v>
      </c>
      <c r="N318">
        <v>5.4539999999999997</v>
      </c>
      <c r="O318">
        <v>2.27</v>
      </c>
      <c r="P318">
        <v>3.077</v>
      </c>
      <c r="Q318">
        <v>5.4180000000000001</v>
      </c>
      <c r="R318">
        <v>5.4039999999999999</v>
      </c>
      <c r="S318">
        <v>3.4620000000000002</v>
      </c>
      <c r="T318">
        <v>5.8970000000000002</v>
      </c>
      <c r="U318">
        <v>7.327</v>
      </c>
      <c r="V318">
        <v>1.024</v>
      </c>
      <c r="W318">
        <v>3.9430000000000001</v>
      </c>
      <c r="X318">
        <v>6.49</v>
      </c>
      <c r="Y318">
        <v>5.2830000000000004</v>
      </c>
      <c r="Z318">
        <v>1.167</v>
      </c>
      <c r="AA318">
        <v>-4.3840000000000003</v>
      </c>
      <c r="AB318">
        <v>3.9350000000000001</v>
      </c>
      <c r="AC318">
        <v>8.7219999999999995</v>
      </c>
      <c r="AD318">
        <v>4.5609999999999999</v>
      </c>
      <c r="AE318">
        <v>4.819</v>
      </c>
      <c r="AF318">
        <v>3.42</v>
      </c>
      <c r="AG318">
        <v>-3.7730000000000001</v>
      </c>
      <c r="AH318">
        <v>-3.827</v>
      </c>
      <c r="AI318">
        <v>-1.883</v>
      </c>
      <c r="AJ318">
        <v>-0.86099999999999999</v>
      </c>
      <c r="AK318">
        <v>3.8149999999999999</v>
      </c>
      <c r="AL318">
        <f t="shared" si="16"/>
        <v>5.7598000000000003</v>
      </c>
      <c r="AM318">
        <f t="shared" si="17"/>
        <v>4.3275999999999994</v>
      </c>
      <c r="AN318">
        <f t="shared" si="18"/>
        <v>1.9631428571428571</v>
      </c>
      <c r="AO318">
        <f t="shared" si="19"/>
        <v>3.824125</v>
      </c>
    </row>
    <row r="319" spans="1:41" x14ac:dyDescent="0.25">
      <c r="A319" t="s">
        <v>470</v>
      </c>
      <c r="B319" t="s">
        <v>435</v>
      </c>
      <c r="C319" t="s">
        <v>434</v>
      </c>
      <c r="D319">
        <v>-0.51</v>
      </c>
      <c r="E319">
        <v>5.1050000000000004</v>
      </c>
      <c r="F319">
        <v>2.1139999999999999</v>
      </c>
      <c r="G319">
        <v>4.0590000000000002</v>
      </c>
      <c r="H319">
        <v>8.01</v>
      </c>
      <c r="I319">
        <v>12.59</v>
      </c>
      <c r="J319">
        <v>14.965999999999999</v>
      </c>
      <c r="K319">
        <v>1.79</v>
      </c>
      <c r="L319">
        <v>14.654999999999999</v>
      </c>
      <c r="M319">
        <v>8.0960000000000001</v>
      </c>
      <c r="N319">
        <v>12.178000000000001</v>
      </c>
      <c r="O319">
        <v>-0.32</v>
      </c>
      <c r="P319">
        <v>7.7949999999999999</v>
      </c>
      <c r="Q319">
        <v>2.6230000000000002</v>
      </c>
      <c r="R319">
        <v>1.655</v>
      </c>
      <c r="S319">
        <v>2.2469999999999999</v>
      </c>
      <c r="T319">
        <v>1.8340000000000001</v>
      </c>
      <c r="U319">
        <v>0.32400000000000001</v>
      </c>
      <c r="V319">
        <v>4.1909999999999998</v>
      </c>
      <c r="W319">
        <v>3.7989999999999999</v>
      </c>
      <c r="X319">
        <v>0.251</v>
      </c>
      <c r="Y319">
        <v>-2.915</v>
      </c>
      <c r="Z319">
        <v>-1.4059999999999999</v>
      </c>
      <c r="AA319">
        <v>4.391</v>
      </c>
      <c r="AB319">
        <v>7.5860000000000003</v>
      </c>
      <c r="AC319">
        <v>-2.4889999999999999</v>
      </c>
      <c r="AD319">
        <v>8.6289999999999996</v>
      </c>
      <c r="AE319">
        <v>-0.45600000000000002</v>
      </c>
      <c r="AF319">
        <v>3.4009999999999998</v>
      </c>
      <c r="AG319">
        <v>0.64200000000000002</v>
      </c>
      <c r="AH319">
        <v>-0.17399999999999999</v>
      </c>
      <c r="AI319">
        <v>1.2549999999999999</v>
      </c>
      <c r="AJ319">
        <v>0.61</v>
      </c>
      <c r="AK319">
        <v>-0.45600000000000002</v>
      </c>
      <c r="AL319">
        <f t="shared" si="16"/>
        <v>7.0875000000000004</v>
      </c>
      <c r="AM319">
        <f t="shared" si="17"/>
        <v>3.6326000000000001</v>
      </c>
      <c r="AN319">
        <f t="shared" si="18"/>
        <v>1.3477857142857144</v>
      </c>
      <c r="AO319">
        <f t="shared" si="19"/>
        <v>1.6988750000000001</v>
      </c>
    </row>
    <row r="320" spans="1:41" x14ac:dyDescent="0.25">
      <c r="A320" t="s">
        <v>469</v>
      </c>
      <c r="B320" t="s">
        <v>435</v>
      </c>
      <c r="C320" t="s">
        <v>434</v>
      </c>
      <c r="D320">
        <v>2.1030000000000002</v>
      </c>
      <c r="E320">
        <v>7.2370000000000001</v>
      </c>
      <c r="F320">
        <v>2.351</v>
      </c>
      <c r="G320">
        <v>3.556</v>
      </c>
      <c r="H320">
        <v>6.718</v>
      </c>
      <c r="I320">
        <v>4.6420000000000003</v>
      </c>
      <c r="J320">
        <v>6.79</v>
      </c>
      <c r="K320">
        <v>4.5010000000000003</v>
      </c>
      <c r="L320">
        <v>14.811999999999999</v>
      </c>
      <c r="M320">
        <v>3.0379999999999998</v>
      </c>
      <c r="N320">
        <v>6.6689999999999996</v>
      </c>
      <c r="O320">
        <v>1.4</v>
      </c>
      <c r="P320">
        <v>6.9359999999999999</v>
      </c>
      <c r="Q320">
        <v>1.788</v>
      </c>
      <c r="R320">
        <v>-2.9079999999999999</v>
      </c>
      <c r="S320">
        <v>8.2750000000000004</v>
      </c>
      <c r="T320">
        <v>1.1719999999999999</v>
      </c>
      <c r="U320">
        <v>3.1349999999999998</v>
      </c>
      <c r="V320">
        <v>5.7469999999999999</v>
      </c>
      <c r="W320">
        <v>3.597</v>
      </c>
      <c r="X320">
        <v>2.0059999999999998</v>
      </c>
      <c r="Y320">
        <v>1.6619999999999999</v>
      </c>
      <c r="Z320">
        <v>6.1260000000000003</v>
      </c>
      <c r="AA320">
        <v>7.3440000000000003</v>
      </c>
      <c r="AB320">
        <v>4.609</v>
      </c>
      <c r="AC320">
        <v>3.0249999999999999</v>
      </c>
      <c r="AD320">
        <v>6.0069999999999997</v>
      </c>
      <c r="AE320">
        <v>3.0230000000000001</v>
      </c>
      <c r="AF320">
        <v>-0.47799999999999998</v>
      </c>
      <c r="AG320">
        <v>-2</v>
      </c>
      <c r="AH320">
        <v>-2.3420000000000001</v>
      </c>
      <c r="AI320">
        <v>0.192</v>
      </c>
      <c r="AJ320">
        <v>1.0860000000000001</v>
      </c>
      <c r="AK320">
        <v>2.3940000000000001</v>
      </c>
      <c r="AL320">
        <f t="shared" si="16"/>
        <v>5.5747999999999989</v>
      </c>
      <c r="AM320">
        <f t="shared" si="17"/>
        <v>3.5811000000000002</v>
      </c>
      <c r="AN320">
        <f t="shared" si="18"/>
        <v>2.3324285714285713</v>
      </c>
      <c r="AO320">
        <f t="shared" si="19"/>
        <v>4.22525</v>
      </c>
    </row>
    <row r="321" spans="1:41" x14ac:dyDescent="0.25">
      <c r="A321" t="s">
        <v>468</v>
      </c>
      <c r="B321" t="s">
        <v>435</v>
      </c>
      <c r="C321" t="s">
        <v>434</v>
      </c>
      <c r="D321">
        <v>2.5</v>
      </c>
      <c r="E321">
        <v>6.32</v>
      </c>
      <c r="F321">
        <v>4.1269999999999998</v>
      </c>
      <c r="G321">
        <v>-1.51</v>
      </c>
      <c r="H321">
        <v>-5.6260000000000003</v>
      </c>
      <c r="I321">
        <v>-0.624</v>
      </c>
      <c r="J321">
        <v>9.9290000000000003</v>
      </c>
      <c r="K321">
        <v>6.4630000000000001</v>
      </c>
      <c r="L321">
        <v>4.3630000000000004</v>
      </c>
      <c r="M321">
        <v>1.419</v>
      </c>
      <c r="N321">
        <v>-1.7</v>
      </c>
      <c r="O321">
        <v>9.9090000000000007</v>
      </c>
      <c r="P321">
        <v>-3.9590000000000001</v>
      </c>
      <c r="Q321">
        <v>6.1719999999999997</v>
      </c>
      <c r="R321">
        <v>2.0270000000000001</v>
      </c>
      <c r="S321">
        <v>3.0129999999999999</v>
      </c>
      <c r="T321">
        <v>6.3220000000000001</v>
      </c>
      <c r="U321">
        <v>62.186999999999998</v>
      </c>
      <c r="V321">
        <v>22.722999999999999</v>
      </c>
      <c r="W321">
        <v>22.28</v>
      </c>
      <c r="X321">
        <v>23.638000000000002</v>
      </c>
      <c r="Y321">
        <v>7.9710000000000001</v>
      </c>
      <c r="Z321">
        <v>5.7370000000000001</v>
      </c>
      <c r="AA321">
        <v>8.234</v>
      </c>
      <c r="AB321">
        <v>6.6079999999999997</v>
      </c>
      <c r="AC321">
        <v>0.42799999999999999</v>
      </c>
      <c r="AD321">
        <v>8.9130000000000003</v>
      </c>
      <c r="AE321">
        <v>8.4939999999999998</v>
      </c>
      <c r="AF321">
        <v>3.0419999999999998</v>
      </c>
      <c r="AG321">
        <v>4.6859999999999999</v>
      </c>
      <c r="AH321">
        <v>3.012</v>
      </c>
      <c r="AI321">
        <v>-1.1539999999999999</v>
      </c>
      <c r="AJ321">
        <v>-3.484</v>
      </c>
      <c r="AK321">
        <v>3.7090000000000001</v>
      </c>
      <c r="AL321">
        <f t="shared" si="16"/>
        <v>2.7361</v>
      </c>
      <c r="AM321">
        <f t="shared" si="17"/>
        <v>12.897399999999999</v>
      </c>
      <c r="AN321">
        <f t="shared" si="18"/>
        <v>5.7024285714285723</v>
      </c>
      <c r="AO321">
        <f t="shared" si="19"/>
        <v>8.7528749999999995</v>
      </c>
    </row>
    <row r="322" spans="1:41" x14ac:dyDescent="0.25">
      <c r="A322" t="s">
        <v>467</v>
      </c>
      <c r="B322" t="s">
        <v>435</v>
      </c>
      <c r="C322" t="s">
        <v>434</v>
      </c>
      <c r="D322">
        <v>-6.5</v>
      </c>
      <c r="E322">
        <v>1.9</v>
      </c>
      <c r="F322">
        <v>-6.3</v>
      </c>
      <c r="G322">
        <v>-5.0999999999999996</v>
      </c>
      <c r="H322">
        <v>-3</v>
      </c>
      <c r="I322">
        <v>-0.9</v>
      </c>
      <c r="J322">
        <v>-2.4</v>
      </c>
      <c r="K322">
        <v>-8.8000000000000007</v>
      </c>
      <c r="L322">
        <v>10.8</v>
      </c>
      <c r="M322">
        <v>2.2999999999999998</v>
      </c>
      <c r="N322">
        <v>-1.5</v>
      </c>
      <c r="O322">
        <v>2.7810000000000001</v>
      </c>
      <c r="P322">
        <v>-0.2</v>
      </c>
      <c r="Q322">
        <v>-7.2560000000000002</v>
      </c>
      <c r="R322">
        <v>3.2490000000000001</v>
      </c>
      <c r="S322">
        <v>1.101</v>
      </c>
      <c r="T322">
        <v>1.2709999999999999</v>
      </c>
      <c r="U322">
        <v>5.7359999999999998</v>
      </c>
      <c r="V322">
        <v>1.55</v>
      </c>
      <c r="W322">
        <v>-0.9</v>
      </c>
      <c r="X322">
        <v>-0.1</v>
      </c>
      <c r="Y322">
        <v>4.9020000000000001</v>
      </c>
      <c r="Z322">
        <v>3.7469999999999999</v>
      </c>
      <c r="AA322">
        <v>6.19</v>
      </c>
      <c r="AB322">
        <v>7.3049999999999997</v>
      </c>
      <c r="AC322">
        <v>4.9189999999999996</v>
      </c>
      <c r="AD322">
        <v>5.7670000000000003</v>
      </c>
      <c r="AE322">
        <v>5.0990000000000002</v>
      </c>
      <c r="AF322">
        <v>4.149</v>
      </c>
      <c r="AG322">
        <v>3.0169999999999999</v>
      </c>
      <c r="AH322">
        <v>4.2130000000000001</v>
      </c>
      <c r="AI322">
        <v>5.2960000000000003</v>
      </c>
      <c r="AJ322">
        <v>4.7939999999999996</v>
      </c>
      <c r="AK322">
        <v>4.101</v>
      </c>
      <c r="AL322">
        <f t="shared" ref="AL322:AL353" si="20">AVERAGE(D322:M322)</f>
        <v>-1.7999999999999996</v>
      </c>
      <c r="AM322">
        <f t="shared" ref="AM322:AM353" si="21">AVERAGE(N322:W322)</f>
        <v>0.58319999999999994</v>
      </c>
      <c r="AN322">
        <f t="shared" ref="AN322:AN353" si="22">AVERAGE(X322:AK322)</f>
        <v>4.5285000000000002</v>
      </c>
      <c r="AO322">
        <f t="shared" ref="AO322:AO353" si="23">AVERAGE(X322:AE322)</f>
        <v>4.728625000000001</v>
      </c>
    </row>
    <row r="323" spans="1:41" x14ac:dyDescent="0.25">
      <c r="A323" t="s">
        <v>466</v>
      </c>
      <c r="B323" t="s">
        <v>435</v>
      </c>
      <c r="C323" t="s">
        <v>434</v>
      </c>
      <c r="D323">
        <v>-3.8109999999999999</v>
      </c>
      <c r="E323">
        <v>14.641</v>
      </c>
      <c r="F323">
        <v>1.173</v>
      </c>
      <c r="G323">
        <v>1.202</v>
      </c>
      <c r="H323">
        <v>6.1619999999999999</v>
      </c>
      <c r="I323">
        <v>3.7919999999999998</v>
      </c>
      <c r="J323">
        <v>12.263999999999999</v>
      </c>
      <c r="K323">
        <v>14.606999999999999</v>
      </c>
      <c r="L323">
        <v>6.57</v>
      </c>
      <c r="M323">
        <v>12.912000000000001</v>
      </c>
      <c r="N323">
        <v>9.7520000000000007</v>
      </c>
      <c r="O323">
        <v>1.7569999999999999</v>
      </c>
      <c r="P323">
        <v>3.113</v>
      </c>
      <c r="Q323">
        <v>3.0289999999999999</v>
      </c>
      <c r="R323">
        <v>2.3980000000000001</v>
      </c>
      <c r="S323">
        <v>4.9139999999999997</v>
      </c>
      <c r="T323">
        <v>3.4409999999999998</v>
      </c>
      <c r="U323">
        <v>3.29</v>
      </c>
      <c r="V323">
        <v>2.7410000000000001</v>
      </c>
      <c r="W323">
        <v>2.734</v>
      </c>
      <c r="X323">
        <v>2.0390000000000001</v>
      </c>
      <c r="Y323">
        <v>1.1579999999999999</v>
      </c>
      <c r="Z323">
        <v>1.7769999999999999</v>
      </c>
      <c r="AA323">
        <v>2.2410000000000001</v>
      </c>
      <c r="AB323">
        <v>2.9060000000000001</v>
      </c>
      <c r="AC323">
        <v>2.4630000000000001</v>
      </c>
      <c r="AD323">
        <v>3.3029999999999999</v>
      </c>
      <c r="AE323">
        <v>3.504</v>
      </c>
      <c r="AF323">
        <v>2.3740000000000001</v>
      </c>
      <c r="AG323">
        <v>1.25</v>
      </c>
      <c r="AH323">
        <v>1.8660000000000001</v>
      </c>
      <c r="AI323">
        <v>-0.60499999999999998</v>
      </c>
      <c r="AJ323">
        <v>1.8640000000000001</v>
      </c>
      <c r="AK323">
        <v>2.8039999999999998</v>
      </c>
      <c r="AL323">
        <f t="shared" si="20"/>
        <v>6.9512</v>
      </c>
      <c r="AM323">
        <f t="shared" si="21"/>
        <v>3.7169000000000003</v>
      </c>
      <c r="AN323">
        <f t="shared" si="22"/>
        <v>2.0674285714285712</v>
      </c>
      <c r="AO323">
        <f t="shared" si="23"/>
        <v>2.4238750000000002</v>
      </c>
    </row>
    <row r="324" spans="1:41" x14ac:dyDescent="0.25">
      <c r="A324" t="s">
        <v>465</v>
      </c>
      <c r="B324" t="s">
        <v>435</v>
      </c>
      <c r="C324" t="s">
        <v>434</v>
      </c>
      <c r="D324">
        <v>4.5549999999999997</v>
      </c>
      <c r="E324">
        <v>-0.191</v>
      </c>
      <c r="F324">
        <v>1.242</v>
      </c>
      <c r="G324">
        <v>1.8779999999999999</v>
      </c>
      <c r="H324">
        <v>4.3120000000000003</v>
      </c>
      <c r="I324">
        <v>2.2170000000000001</v>
      </c>
      <c r="J324">
        <v>2.7879999999999998</v>
      </c>
      <c r="K324">
        <v>3.4</v>
      </c>
      <c r="L324">
        <v>2.6019999999999999</v>
      </c>
      <c r="M324">
        <v>2.746</v>
      </c>
      <c r="N324">
        <v>1.0289999999999999</v>
      </c>
      <c r="O324">
        <v>-1.079</v>
      </c>
      <c r="P324">
        <v>-1.1819999999999999</v>
      </c>
      <c r="Q324">
        <v>-0.4</v>
      </c>
      <c r="R324">
        <v>4.0880000000000001</v>
      </c>
      <c r="S324">
        <v>4.024</v>
      </c>
      <c r="T324">
        <v>1.518</v>
      </c>
      <c r="U324">
        <v>2.9</v>
      </c>
      <c r="V324">
        <v>4.2270000000000003</v>
      </c>
      <c r="W324">
        <v>4.53</v>
      </c>
      <c r="X324">
        <v>4.7350000000000003</v>
      </c>
      <c r="Y324">
        <v>1.5629999999999999</v>
      </c>
      <c r="Z324">
        <v>2.0739999999999998</v>
      </c>
      <c r="AA324">
        <v>2.3860000000000001</v>
      </c>
      <c r="AB324">
        <v>4.3209999999999997</v>
      </c>
      <c r="AC324">
        <v>2.8180000000000001</v>
      </c>
      <c r="AD324">
        <v>4.6879999999999997</v>
      </c>
      <c r="AE324">
        <v>3.4049999999999998</v>
      </c>
      <c r="AF324">
        <v>-0.55700000000000005</v>
      </c>
      <c r="AG324">
        <v>-5.1849999999999996</v>
      </c>
      <c r="AH324">
        <v>5.9889999999999999</v>
      </c>
      <c r="AI324">
        <v>2.6640000000000001</v>
      </c>
      <c r="AJ324">
        <v>-0.28599999999999998</v>
      </c>
      <c r="AK324">
        <v>1.282</v>
      </c>
      <c r="AL324">
        <f t="shared" si="20"/>
        <v>2.5548999999999995</v>
      </c>
      <c r="AM324">
        <f t="shared" si="21"/>
        <v>1.9655</v>
      </c>
      <c r="AN324">
        <f t="shared" si="22"/>
        <v>2.1355</v>
      </c>
      <c r="AO324">
        <f t="shared" si="23"/>
        <v>3.2487499999999998</v>
      </c>
    </row>
    <row r="325" spans="1:41" x14ac:dyDescent="0.25">
      <c r="A325" t="s">
        <v>464</v>
      </c>
      <c r="B325" t="s">
        <v>435</v>
      </c>
      <c r="C325" t="s">
        <v>434</v>
      </c>
      <c r="D325">
        <v>5.1100000000000003</v>
      </c>
      <c r="E325">
        <v>1.5609999999999999</v>
      </c>
      <c r="F325">
        <v>-1.476</v>
      </c>
      <c r="G325">
        <v>0.69699999999999995</v>
      </c>
      <c r="H325">
        <v>3.0920000000000001</v>
      </c>
      <c r="I325">
        <v>3.6880000000000002</v>
      </c>
      <c r="J325">
        <v>1.86</v>
      </c>
      <c r="K325">
        <v>1.518</v>
      </c>
      <c r="L325">
        <v>3.2909999999999999</v>
      </c>
      <c r="M325">
        <v>4.3760000000000003</v>
      </c>
      <c r="N325">
        <v>3.6989999999999998</v>
      </c>
      <c r="O325">
        <v>-0.93500000000000005</v>
      </c>
      <c r="P325">
        <v>-0.13300000000000001</v>
      </c>
      <c r="Q325">
        <v>-0.18099999999999999</v>
      </c>
      <c r="R325">
        <v>1.333</v>
      </c>
      <c r="S325">
        <v>0.55900000000000005</v>
      </c>
      <c r="T325">
        <v>0.56499999999999995</v>
      </c>
      <c r="U325">
        <v>2.294</v>
      </c>
      <c r="V325">
        <v>2.871</v>
      </c>
      <c r="W325">
        <v>1.607</v>
      </c>
      <c r="X325">
        <v>4.1340000000000003</v>
      </c>
      <c r="Y325">
        <v>1.44</v>
      </c>
      <c r="Z325">
        <v>0.151</v>
      </c>
      <c r="AA325">
        <v>8.4000000000000005E-2</v>
      </c>
      <c r="AB325">
        <v>2.6659999999999999</v>
      </c>
      <c r="AC325">
        <v>3.09</v>
      </c>
      <c r="AD325">
        <v>4.0990000000000002</v>
      </c>
      <c r="AE325">
        <v>4.1340000000000003</v>
      </c>
      <c r="AF325">
        <v>2.2210000000000001</v>
      </c>
      <c r="AG325">
        <v>-2.1139999999999999</v>
      </c>
      <c r="AH325">
        <v>2.87</v>
      </c>
      <c r="AI325">
        <v>1.8979999999999999</v>
      </c>
      <c r="AJ325">
        <v>1.101</v>
      </c>
      <c r="AK325">
        <v>1.9430000000000001</v>
      </c>
      <c r="AL325">
        <f t="shared" si="20"/>
        <v>2.3717000000000001</v>
      </c>
      <c r="AM325">
        <f t="shared" si="21"/>
        <v>1.1678999999999999</v>
      </c>
      <c r="AN325">
        <f t="shared" si="22"/>
        <v>1.9797857142857145</v>
      </c>
      <c r="AO325">
        <f t="shared" si="23"/>
        <v>2.4747500000000002</v>
      </c>
    </row>
    <row r="326" spans="1:41" x14ac:dyDescent="0.25">
      <c r="A326" t="s">
        <v>463</v>
      </c>
      <c r="B326" t="s">
        <v>435</v>
      </c>
      <c r="C326" t="s">
        <v>434</v>
      </c>
      <c r="D326">
        <v>10.493</v>
      </c>
      <c r="E326">
        <v>8.4629999999999992</v>
      </c>
      <c r="F326">
        <v>2.5830000000000002</v>
      </c>
      <c r="G326">
        <v>1.605</v>
      </c>
      <c r="H326">
        <v>-6.4980000000000002</v>
      </c>
      <c r="I326">
        <v>7.2960000000000003</v>
      </c>
      <c r="J326">
        <v>-4.7569999999999997</v>
      </c>
      <c r="K326">
        <v>1.2509999999999999</v>
      </c>
      <c r="L326">
        <v>12.721</v>
      </c>
      <c r="M326">
        <v>-6.0670000000000002</v>
      </c>
      <c r="N326">
        <v>10.358000000000001</v>
      </c>
      <c r="O326">
        <v>10.727</v>
      </c>
      <c r="P326">
        <v>13.246</v>
      </c>
      <c r="Q326">
        <v>7.4089999999999998</v>
      </c>
      <c r="R326">
        <v>5.5339999999999998</v>
      </c>
      <c r="S326">
        <v>5.423</v>
      </c>
      <c r="T326">
        <v>2.9660000000000002</v>
      </c>
      <c r="U326">
        <v>-1.0900000000000001</v>
      </c>
      <c r="V326">
        <v>5.5540000000000003</v>
      </c>
      <c r="W326">
        <v>-3.121</v>
      </c>
      <c r="X326">
        <v>2.2949999999999999</v>
      </c>
      <c r="Y326">
        <v>3.68</v>
      </c>
      <c r="Z326">
        <v>5.8970000000000002</v>
      </c>
      <c r="AA326">
        <v>-2.0369999999999999</v>
      </c>
      <c r="AB326">
        <v>6.9029999999999996</v>
      </c>
      <c r="AC326">
        <v>6.2149999999999999</v>
      </c>
      <c r="AD326">
        <v>5.0460000000000003</v>
      </c>
      <c r="AE326">
        <v>5.6749999999999998</v>
      </c>
      <c r="AF326">
        <v>4.4770000000000003</v>
      </c>
      <c r="AG326">
        <v>5.9119999999999999</v>
      </c>
      <c r="AH326">
        <v>3.44</v>
      </c>
      <c r="AI326" t="s">
        <v>433</v>
      </c>
      <c r="AJ326" t="s">
        <v>433</v>
      </c>
      <c r="AK326" t="s">
        <v>433</v>
      </c>
      <c r="AL326">
        <f t="shared" si="20"/>
        <v>2.7090000000000005</v>
      </c>
      <c r="AM326">
        <f t="shared" si="21"/>
        <v>5.7005999999999997</v>
      </c>
      <c r="AN326">
        <f t="shared" si="22"/>
        <v>4.3184545454545447</v>
      </c>
      <c r="AO326">
        <f t="shared" si="23"/>
        <v>4.2092499999999999</v>
      </c>
    </row>
    <row r="327" spans="1:41" x14ac:dyDescent="0.25">
      <c r="A327" t="s">
        <v>462</v>
      </c>
      <c r="B327" t="s">
        <v>435</v>
      </c>
      <c r="C327" t="s">
        <v>434</v>
      </c>
      <c r="D327">
        <v>7.3239999999999998</v>
      </c>
      <c r="E327">
        <v>-8.5559999999999992</v>
      </c>
      <c r="F327">
        <v>4.798</v>
      </c>
      <c r="G327">
        <v>9.0440000000000005</v>
      </c>
      <c r="H327">
        <v>10.048</v>
      </c>
      <c r="I327">
        <v>4.8070000000000004</v>
      </c>
      <c r="J327">
        <v>11.516</v>
      </c>
      <c r="K327">
        <v>12.702999999999999</v>
      </c>
      <c r="L327">
        <v>8.0180000000000007</v>
      </c>
      <c r="M327">
        <v>8.7490000000000006</v>
      </c>
      <c r="N327">
        <v>5.6459999999999999</v>
      </c>
      <c r="O327">
        <v>8.359</v>
      </c>
      <c r="P327">
        <v>8.2929999999999993</v>
      </c>
      <c r="Q327">
        <v>6.8019999999999996</v>
      </c>
      <c r="R327">
        <v>7.4939999999999998</v>
      </c>
      <c r="S327">
        <v>6.5010000000000003</v>
      </c>
      <c r="T327">
        <v>6.1749999999999998</v>
      </c>
      <c r="U327">
        <v>6.1130000000000004</v>
      </c>
      <c r="V327">
        <v>4.2110000000000003</v>
      </c>
      <c r="W327">
        <v>6.7169999999999996</v>
      </c>
      <c r="X327">
        <v>6.4210000000000003</v>
      </c>
      <c r="Y327">
        <v>-1.26</v>
      </c>
      <c r="Z327">
        <v>5.5750000000000002</v>
      </c>
      <c r="AA327">
        <v>4.1210000000000004</v>
      </c>
      <c r="AB327">
        <v>6.5060000000000002</v>
      </c>
      <c r="AC327">
        <v>5.4160000000000004</v>
      </c>
      <c r="AD327">
        <v>5.6230000000000002</v>
      </c>
      <c r="AE327">
        <v>6.5170000000000003</v>
      </c>
      <c r="AF327">
        <v>0.70399999999999996</v>
      </c>
      <c r="AG327">
        <v>-1.5669999999999999</v>
      </c>
      <c r="AH327">
        <v>10.631</v>
      </c>
      <c r="AI327">
        <v>3.8050000000000002</v>
      </c>
      <c r="AJ327">
        <v>2.0640000000000001</v>
      </c>
      <c r="AK327">
        <v>2.2320000000000002</v>
      </c>
      <c r="AL327">
        <f t="shared" si="20"/>
        <v>6.8450999999999995</v>
      </c>
      <c r="AM327">
        <f t="shared" si="21"/>
        <v>6.6310999999999991</v>
      </c>
      <c r="AN327">
        <f t="shared" si="22"/>
        <v>4.0562857142857149</v>
      </c>
      <c r="AO327">
        <f t="shared" si="23"/>
        <v>4.8648750000000005</v>
      </c>
    </row>
    <row r="328" spans="1:41" x14ac:dyDescent="0.25">
      <c r="A328" t="s">
        <v>461</v>
      </c>
      <c r="B328" t="s">
        <v>435</v>
      </c>
      <c r="C328" t="s">
        <v>434</v>
      </c>
      <c r="D328" t="s">
        <v>433</v>
      </c>
      <c r="E328" t="s">
        <v>433</v>
      </c>
      <c r="F328" t="s">
        <v>433</v>
      </c>
      <c r="G328" t="s">
        <v>433</v>
      </c>
      <c r="H328" t="s">
        <v>433</v>
      </c>
      <c r="I328" t="s">
        <v>433</v>
      </c>
      <c r="J328" t="s">
        <v>433</v>
      </c>
      <c r="K328" t="s">
        <v>433</v>
      </c>
      <c r="L328" t="s">
        <v>433</v>
      </c>
      <c r="M328" t="s">
        <v>433</v>
      </c>
      <c r="N328" t="s">
        <v>433</v>
      </c>
      <c r="O328" t="s">
        <v>433</v>
      </c>
      <c r="P328" t="s">
        <v>433</v>
      </c>
      <c r="Q328">
        <v>-11.099</v>
      </c>
      <c r="R328">
        <v>-21.401</v>
      </c>
      <c r="S328">
        <v>-12.497999999999999</v>
      </c>
      <c r="T328">
        <v>-4.3680000000000003</v>
      </c>
      <c r="U328">
        <v>1.7</v>
      </c>
      <c r="V328">
        <v>5.3</v>
      </c>
      <c r="W328">
        <v>3.6989999999999998</v>
      </c>
      <c r="X328">
        <v>8.3000000000000007</v>
      </c>
      <c r="Y328">
        <v>10.199999999999999</v>
      </c>
      <c r="Z328">
        <v>9.1</v>
      </c>
      <c r="AA328">
        <v>10.199999999999999</v>
      </c>
      <c r="AB328">
        <v>10.6</v>
      </c>
      <c r="AC328">
        <v>6.7</v>
      </c>
      <c r="AD328">
        <v>7</v>
      </c>
      <c r="AE328">
        <v>7.8</v>
      </c>
      <c r="AF328">
        <v>7.9</v>
      </c>
      <c r="AG328">
        <v>3.9</v>
      </c>
      <c r="AH328">
        <v>6.5</v>
      </c>
      <c r="AI328">
        <v>7.4</v>
      </c>
      <c r="AJ328">
        <v>7.5</v>
      </c>
      <c r="AK328">
        <v>7.4</v>
      </c>
      <c r="AL328" t="e">
        <f t="shared" si="20"/>
        <v>#DIV/0!</v>
      </c>
      <c r="AM328">
        <f t="shared" si="21"/>
        <v>-5.5238571428571435</v>
      </c>
      <c r="AN328">
        <f t="shared" si="22"/>
        <v>7.892857142857145</v>
      </c>
      <c r="AO328">
        <f t="shared" si="23"/>
        <v>8.7375000000000007</v>
      </c>
    </row>
    <row r="329" spans="1:41" x14ac:dyDescent="0.25">
      <c r="A329" t="s">
        <v>460</v>
      </c>
      <c r="B329" t="s">
        <v>435</v>
      </c>
      <c r="C329" t="s">
        <v>434</v>
      </c>
      <c r="D329">
        <v>3.266</v>
      </c>
      <c r="E329">
        <v>1.212</v>
      </c>
      <c r="F329">
        <v>5.5E-2</v>
      </c>
      <c r="G329">
        <v>-0.88400000000000001</v>
      </c>
      <c r="H329">
        <v>0.46500000000000002</v>
      </c>
      <c r="I329">
        <v>3.9769999999999999</v>
      </c>
      <c r="J329">
        <v>5.6219999999999999</v>
      </c>
      <c r="K329">
        <v>6.2320000000000002</v>
      </c>
      <c r="L329">
        <v>5.8979999999999997</v>
      </c>
      <c r="M329">
        <v>3.7709999999999999</v>
      </c>
      <c r="N329">
        <v>7.0419999999999998</v>
      </c>
      <c r="O329">
        <v>2.0720000000000001</v>
      </c>
      <c r="P329">
        <v>0.58399999999999996</v>
      </c>
      <c r="Q329">
        <v>1.206</v>
      </c>
      <c r="R329">
        <v>1.5669999999999999</v>
      </c>
      <c r="S329">
        <v>3.5710000000000002</v>
      </c>
      <c r="T329">
        <v>4.5439999999999996</v>
      </c>
      <c r="U329">
        <v>3.5249999999999999</v>
      </c>
      <c r="V329">
        <v>3.7080000000000002</v>
      </c>
      <c r="W329">
        <v>3.53</v>
      </c>
      <c r="X329">
        <v>4.9340000000000002</v>
      </c>
      <c r="Y329">
        <v>5.9980000000000002</v>
      </c>
      <c r="Z329">
        <v>6.899</v>
      </c>
      <c r="AA329">
        <v>6.3579999999999997</v>
      </c>
      <c r="AB329">
        <v>7.2110000000000003</v>
      </c>
      <c r="AC329">
        <v>5.7469999999999999</v>
      </c>
      <c r="AD329">
        <v>5.0640000000000001</v>
      </c>
      <c r="AE329">
        <v>8.7710000000000008</v>
      </c>
      <c r="AF329">
        <v>5.5860000000000003</v>
      </c>
      <c r="AG329">
        <v>5.3949999999999996</v>
      </c>
      <c r="AH329">
        <v>6.3540000000000001</v>
      </c>
      <c r="AI329">
        <v>7.9180000000000001</v>
      </c>
      <c r="AJ329">
        <v>5.149</v>
      </c>
      <c r="AK329">
        <v>7.2809999999999997</v>
      </c>
      <c r="AL329">
        <f t="shared" si="20"/>
        <v>2.9614000000000003</v>
      </c>
      <c r="AM329">
        <f t="shared" si="21"/>
        <v>3.1349000000000005</v>
      </c>
      <c r="AN329">
        <f t="shared" si="22"/>
        <v>6.3332142857142859</v>
      </c>
      <c r="AO329">
        <f t="shared" si="23"/>
        <v>6.3727499999999999</v>
      </c>
    </row>
    <row r="330" spans="1:41" x14ac:dyDescent="0.25">
      <c r="A330" t="s">
        <v>459</v>
      </c>
      <c r="B330" t="s">
        <v>435</v>
      </c>
      <c r="C330" t="s">
        <v>434</v>
      </c>
      <c r="D330">
        <v>4.601</v>
      </c>
      <c r="E330">
        <v>5.91</v>
      </c>
      <c r="F330">
        <v>5.3529999999999998</v>
      </c>
      <c r="G330">
        <v>5.5810000000000004</v>
      </c>
      <c r="H330">
        <v>5.76</v>
      </c>
      <c r="I330">
        <v>4.6429999999999998</v>
      </c>
      <c r="J330">
        <v>5.5339999999999998</v>
      </c>
      <c r="K330">
        <v>9.5190000000000001</v>
      </c>
      <c r="L330">
        <v>13.288</v>
      </c>
      <c r="M330">
        <v>12.194000000000001</v>
      </c>
      <c r="N330">
        <v>11.622999999999999</v>
      </c>
      <c r="O330">
        <v>8.1120000000000001</v>
      </c>
      <c r="P330">
        <v>8.0830000000000002</v>
      </c>
      <c r="Q330">
        <v>8.2509999999999994</v>
      </c>
      <c r="R330">
        <v>8.9870000000000001</v>
      </c>
      <c r="S330">
        <v>9.2370000000000001</v>
      </c>
      <c r="T330">
        <v>5.9009999999999998</v>
      </c>
      <c r="U330">
        <v>-1.371</v>
      </c>
      <c r="V330">
        <v>-10.51</v>
      </c>
      <c r="W330">
        <v>4.4480000000000004</v>
      </c>
      <c r="X330">
        <v>4.75</v>
      </c>
      <c r="Y330">
        <v>2.1669999999999998</v>
      </c>
      <c r="Z330">
        <v>5.3179999999999996</v>
      </c>
      <c r="AA330">
        <v>7.13</v>
      </c>
      <c r="AB330">
        <v>6.3150000000000004</v>
      </c>
      <c r="AC330">
        <v>4.6420000000000003</v>
      </c>
      <c r="AD330">
        <v>5.093</v>
      </c>
      <c r="AE330">
        <v>5.0439999999999996</v>
      </c>
      <c r="AF330">
        <v>2.484</v>
      </c>
      <c r="AG330">
        <v>-2.33</v>
      </c>
      <c r="AH330">
        <v>7.8109999999999999</v>
      </c>
      <c r="AI330">
        <v>7.6999999999999999E-2</v>
      </c>
      <c r="AJ330">
        <v>6.49</v>
      </c>
      <c r="AK330">
        <v>2.891</v>
      </c>
      <c r="AL330">
        <f t="shared" si="20"/>
        <v>7.2382999999999997</v>
      </c>
      <c r="AM330">
        <f t="shared" si="21"/>
        <v>5.2761000000000005</v>
      </c>
      <c r="AN330">
        <f t="shared" si="22"/>
        <v>4.1344285714285709</v>
      </c>
      <c r="AO330">
        <f t="shared" si="23"/>
        <v>5.0573749999999995</v>
      </c>
    </row>
    <row r="331" spans="1:41" x14ac:dyDescent="0.25">
      <c r="A331" t="s">
        <v>458</v>
      </c>
      <c r="B331" t="s">
        <v>435</v>
      </c>
      <c r="C331" t="s">
        <v>434</v>
      </c>
      <c r="D331">
        <v>7.1</v>
      </c>
      <c r="E331">
        <v>-2.9</v>
      </c>
      <c r="F331">
        <v>6.3</v>
      </c>
      <c r="G331">
        <v>6.8</v>
      </c>
      <c r="H331">
        <v>2.4</v>
      </c>
      <c r="I331">
        <v>4.0999999999999996</v>
      </c>
      <c r="J331">
        <v>2.6</v>
      </c>
      <c r="K331">
        <v>3.7</v>
      </c>
      <c r="L331">
        <v>2.2549999999999999</v>
      </c>
      <c r="M331">
        <v>2.2999999999999998</v>
      </c>
      <c r="N331">
        <v>1.052</v>
      </c>
      <c r="O331">
        <v>-5.077</v>
      </c>
      <c r="P331">
        <v>-3.3809999999999998</v>
      </c>
      <c r="Q331">
        <v>0.308</v>
      </c>
      <c r="R331">
        <v>2.7</v>
      </c>
      <c r="S331">
        <v>3.137</v>
      </c>
      <c r="T331">
        <v>4.7430000000000003</v>
      </c>
      <c r="U331">
        <v>11.7</v>
      </c>
      <c r="V331">
        <v>4.72</v>
      </c>
      <c r="W331">
        <v>7.1440000000000001</v>
      </c>
      <c r="X331">
        <v>4.149</v>
      </c>
      <c r="Y331">
        <v>2.6259999999999999</v>
      </c>
      <c r="Z331">
        <v>2.7050000000000001</v>
      </c>
      <c r="AA331">
        <v>-1.2649999999999999</v>
      </c>
      <c r="AB331">
        <v>0.88300000000000001</v>
      </c>
      <c r="AC331">
        <v>3.395</v>
      </c>
      <c r="AD331">
        <v>2.5169999999999999</v>
      </c>
      <c r="AE331">
        <v>1.446</v>
      </c>
      <c r="AF331">
        <v>-2.3239999999999998</v>
      </c>
      <c r="AG331">
        <v>-4.1749999999999998</v>
      </c>
      <c r="AH331">
        <v>1.5389999999999999</v>
      </c>
      <c r="AI331">
        <v>1.0640000000000001</v>
      </c>
      <c r="AJ331">
        <v>1.0329999999999999</v>
      </c>
      <c r="AK331">
        <v>0.66700000000000004</v>
      </c>
      <c r="AL331">
        <f t="shared" si="20"/>
        <v>3.4654999999999996</v>
      </c>
      <c r="AM331">
        <f t="shared" si="21"/>
        <v>2.7046000000000001</v>
      </c>
      <c r="AN331">
        <f t="shared" si="22"/>
        <v>1.0185714285714285</v>
      </c>
      <c r="AO331">
        <f t="shared" si="23"/>
        <v>2.0569999999999999</v>
      </c>
    </row>
    <row r="332" spans="1:41" x14ac:dyDescent="0.25">
      <c r="A332" t="s">
        <v>457</v>
      </c>
      <c r="B332" t="s">
        <v>435</v>
      </c>
      <c r="C332" t="s">
        <v>434</v>
      </c>
      <c r="D332">
        <v>0.70499999999999996</v>
      </c>
      <c r="E332">
        <v>-9.5229999999999997</v>
      </c>
      <c r="F332">
        <v>20.759</v>
      </c>
      <c r="G332">
        <v>13.518000000000001</v>
      </c>
      <c r="H332">
        <v>-7.62</v>
      </c>
      <c r="I332">
        <v>3.649</v>
      </c>
      <c r="J332">
        <v>2.3639999999999999</v>
      </c>
      <c r="K332">
        <v>2.8</v>
      </c>
      <c r="L332">
        <v>1.702</v>
      </c>
      <c r="M332">
        <v>4.3310000000000004</v>
      </c>
      <c r="N332">
        <v>5.6959999999999997</v>
      </c>
      <c r="O332">
        <v>2.1629999999999998</v>
      </c>
      <c r="P332">
        <v>4.4210000000000003</v>
      </c>
      <c r="Q332">
        <v>6.13</v>
      </c>
      <c r="R332">
        <v>3.8330000000000002</v>
      </c>
      <c r="S332">
        <v>-3.3980000000000001</v>
      </c>
      <c r="T332">
        <v>6.1459999999999999</v>
      </c>
      <c r="U332">
        <v>4.9340000000000002</v>
      </c>
      <c r="V332">
        <v>6.5</v>
      </c>
      <c r="W332">
        <v>6.399</v>
      </c>
      <c r="X332">
        <v>5.5250000000000004</v>
      </c>
      <c r="Y332">
        <v>5.7530000000000001</v>
      </c>
      <c r="Z332">
        <v>-3.2469999999999999</v>
      </c>
      <c r="AA332">
        <v>6.8739999999999997</v>
      </c>
      <c r="AB332">
        <v>7.0460000000000003</v>
      </c>
      <c r="AC332">
        <v>-0.94199999999999995</v>
      </c>
      <c r="AD332">
        <v>1.1240000000000001</v>
      </c>
      <c r="AE332">
        <v>3.6309999999999998</v>
      </c>
      <c r="AF332">
        <v>5.7350000000000003</v>
      </c>
      <c r="AG332">
        <v>6.45</v>
      </c>
      <c r="AH332">
        <v>6.5259999999999998</v>
      </c>
      <c r="AI332">
        <v>-4.2949999999999999</v>
      </c>
      <c r="AJ332">
        <v>5.6</v>
      </c>
      <c r="AK332">
        <v>4.7889999999999997</v>
      </c>
      <c r="AL332">
        <f t="shared" si="20"/>
        <v>3.2685000000000008</v>
      </c>
      <c r="AM332">
        <f t="shared" si="21"/>
        <v>4.2824000000000009</v>
      </c>
      <c r="AN332">
        <f t="shared" si="22"/>
        <v>3.6120714285714284</v>
      </c>
      <c r="AO332">
        <f t="shared" si="23"/>
        <v>3.2204999999999999</v>
      </c>
    </row>
    <row r="333" spans="1:41" x14ac:dyDescent="0.25">
      <c r="A333" t="s">
        <v>456</v>
      </c>
      <c r="B333" t="s">
        <v>435</v>
      </c>
      <c r="C333" t="s">
        <v>434</v>
      </c>
      <c r="D333" t="s">
        <v>433</v>
      </c>
      <c r="E333" t="s">
        <v>433</v>
      </c>
      <c r="F333" t="s">
        <v>433</v>
      </c>
      <c r="G333" t="s">
        <v>433</v>
      </c>
      <c r="H333" t="s">
        <v>433</v>
      </c>
      <c r="I333" t="s">
        <v>433</v>
      </c>
      <c r="J333" t="s">
        <v>433</v>
      </c>
      <c r="K333" t="s">
        <v>433</v>
      </c>
      <c r="L333" t="s">
        <v>433</v>
      </c>
      <c r="M333" t="s">
        <v>433</v>
      </c>
      <c r="N333" t="s">
        <v>433</v>
      </c>
      <c r="O333" t="s">
        <v>433</v>
      </c>
      <c r="P333" t="s">
        <v>433</v>
      </c>
      <c r="Q333" t="s">
        <v>433</v>
      </c>
      <c r="R333" t="s">
        <v>433</v>
      </c>
      <c r="S333" t="s">
        <v>433</v>
      </c>
      <c r="T333" t="s">
        <v>433</v>
      </c>
      <c r="U333" t="s">
        <v>433</v>
      </c>
      <c r="V333" t="s">
        <v>433</v>
      </c>
      <c r="W333" t="s">
        <v>433</v>
      </c>
      <c r="X333" t="s">
        <v>433</v>
      </c>
      <c r="Y333">
        <v>16.367000000000001</v>
      </c>
      <c r="Z333">
        <v>-6.6459999999999999</v>
      </c>
      <c r="AA333">
        <v>-2.3180000000000001</v>
      </c>
      <c r="AB333">
        <v>0.50800000000000001</v>
      </c>
      <c r="AC333">
        <v>6.2389999999999999</v>
      </c>
      <c r="AD333">
        <v>-5.7140000000000004</v>
      </c>
      <c r="AE333">
        <v>11.448</v>
      </c>
      <c r="AF333">
        <v>14.199</v>
      </c>
      <c r="AG333">
        <v>12.962999999999999</v>
      </c>
      <c r="AH333">
        <v>9.3680000000000003</v>
      </c>
      <c r="AI333">
        <v>14.667999999999999</v>
      </c>
      <c r="AJ333">
        <v>7.843</v>
      </c>
      <c r="AK333">
        <v>5.4059999999999997</v>
      </c>
      <c r="AL333" t="e">
        <f t="shared" si="20"/>
        <v>#DIV/0!</v>
      </c>
      <c r="AM333" t="e">
        <f t="shared" si="21"/>
        <v>#DIV/0!</v>
      </c>
      <c r="AN333">
        <f t="shared" si="22"/>
        <v>6.4870000000000001</v>
      </c>
      <c r="AO333">
        <f t="shared" si="23"/>
        <v>2.8405714285714287</v>
      </c>
    </row>
    <row r="334" spans="1:41" x14ac:dyDescent="0.25">
      <c r="A334" t="s">
        <v>455</v>
      </c>
      <c r="B334" t="s">
        <v>435</v>
      </c>
      <c r="C334" t="s">
        <v>434</v>
      </c>
      <c r="D334">
        <v>-2.2850000000000001</v>
      </c>
      <c r="E334">
        <v>-3.419</v>
      </c>
      <c r="F334">
        <v>-3.7080000000000002</v>
      </c>
      <c r="G334">
        <v>-5.1559999999999997</v>
      </c>
      <c r="H334">
        <v>5.8810000000000002</v>
      </c>
      <c r="I334">
        <v>3.7170000000000001</v>
      </c>
      <c r="J334">
        <v>3.26</v>
      </c>
      <c r="K334">
        <v>-2.484</v>
      </c>
      <c r="L334">
        <v>10.124000000000001</v>
      </c>
      <c r="M334">
        <v>4.0999999999999996</v>
      </c>
      <c r="N334">
        <v>5.8970000000000002</v>
      </c>
      <c r="O334">
        <v>0.22600000000000001</v>
      </c>
      <c r="P334">
        <v>-3.2789999999999999</v>
      </c>
      <c r="Q334">
        <v>-16.327999999999999</v>
      </c>
      <c r="R334">
        <v>13.933999999999999</v>
      </c>
      <c r="S334">
        <v>6.7709999999999999</v>
      </c>
      <c r="T334">
        <v>7.6630000000000003</v>
      </c>
      <c r="U334">
        <v>3.8090000000000002</v>
      </c>
      <c r="V334">
        <v>-2.2930000000000001</v>
      </c>
      <c r="W334">
        <v>2.6139999999999999</v>
      </c>
      <c r="X334">
        <v>-0.96499999999999997</v>
      </c>
      <c r="Y334">
        <v>-1.627</v>
      </c>
      <c r="Z334">
        <v>-0.92200000000000004</v>
      </c>
      <c r="AA334">
        <v>4.9539999999999997</v>
      </c>
      <c r="AB334">
        <v>2.1190000000000002</v>
      </c>
      <c r="AC334">
        <v>1.18</v>
      </c>
      <c r="AD334">
        <v>4.0519999999999996</v>
      </c>
      <c r="AE334">
        <v>2.29</v>
      </c>
      <c r="AF334">
        <v>2.379</v>
      </c>
      <c r="AG334">
        <v>3.5</v>
      </c>
      <c r="AH334">
        <v>4.07</v>
      </c>
      <c r="AI334">
        <v>4.7910000000000004</v>
      </c>
      <c r="AJ334">
        <v>5.9119999999999999</v>
      </c>
      <c r="AK334">
        <v>5.4</v>
      </c>
      <c r="AL334">
        <f t="shared" si="20"/>
        <v>1.0029999999999999</v>
      </c>
      <c r="AM334">
        <f t="shared" si="21"/>
        <v>1.9014000000000002</v>
      </c>
      <c r="AN334">
        <f t="shared" si="22"/>
        <v>2.6523571428571429</v>
      </c>
      <c r="AO334">
        <f t="shared" si="23"/>
        <v>1.3851249999999999</v>
      </c>
    </row>
    <row r="335" spans="1:41" x14ac:dyDescent="0.25">
      <c r="A335" t="s">
        <v>454</v>
      </c>
      <c r="B335" t="s">
        <v>435</v>
      </c>
      <c r="C335" t="s">
        <v>434</v>
      </c>
      <c r="D335">
        <v>15.8</v>
      </c>
      <c r="E335">
        <v>14</v>
      </c>
      <c r="F335">
        <v>12.8</v>
      </c>
      <c r="G335">
        <v>5.8</v>
      </c>
      <c r="H335">
        <v>44.1</v>
      </c>
      <c r="I335">
        <v>5.6</v>
      </c>
      <c r="J335">
        <v>8.8000000000000007</v>
      </c>
      <c r="K335">
        <v>1.7</v>
      </c>
      <c r="L335">
        <v>-3.5</v>
      </c>
      <c r="M335">
        <v>1.1000000000000001</v>
      </c>
      <c r="N335">
        <v>4.7</v>
      </c>
      <c r="O335">
        <v>5.9</v>
      </c>
      <c r="P335">
        <v>-3.8</v>
      </c>
      <c r="Q335">
        <v>-0.1</v>
      </c>
      <c r="R335">
        <v>1.9790000000000001</v>
      </c>
      <c r="S335">
        <v>4.4870000000000001</v>
      </c>
      <c r="T335">
        <v>1E-3</v>
      </c>
      <c r="U335">
        <v>-3.165</v>
      </c>
      <c r="V335">
        <v>3.4740000000000002</v>
      </c>
      <c r="W335">
        <v>2.3490000000000002</v>
      </c>
      <c r="X335">
        <v>1.054</v>
      </c>
      <c r="Y335">
        <v>3.2509999999999999</v>
      </c>
      <c r="Z335">
        <v>2.8319999999999999</v>
      </c>
      <c r="AA335">
        <v>1.429</v>
      </c>
      <c r="AB335">
        <v>1.1719999999999999</v>
      </c>
      <c r="AC335">
        <v>0.24</v>
      </c>
      <c r="AD335">
        <v>-2.8140000000000001</v>
      </c>
      <c r="AE335">
        <v>-1.1399999999999999</v>
      </c>
      <c r="AF335">
        <v>1.77</v>
      </c>
      <c r="AG335">
        <v>2.641</v>
      </c>
      <c r="AH335">
        <v>3.0710000000000002</v>
      </c>
      <c r="AI335">
        <v>1.276</v>
      </c>
      <c r="AJ335">
        <v>-1.069</v>
      </c>
      <c r="AK335">
        <v>-0.29799999999999999</v>
      </c>
      <c r="AL335">
        <f t="shared" si="20"/>
        <v>10.62</v>
      </c>
      <c r="AM335">
        <f t="shared" si="21"/>
        <v>1.5825000000000002</v>
      </c>
      <c r="AN335">
        <f t="shared" si="22"/>
        <v>0.9582142857142858</v>
      </c>
      <c r="AO335">
        <f t="shared" si="23"/>
        <v>0.753</v>
      </c>
    </row>
    <row r="336" spans="1:41" x14ac:dyDescent="0.25">
      <c r="A336" t="s">
        <v>453</v>
      </c>
      <c r="B336" t="s">
        <v>435</v>
      </c>
      <c r="C336" t="s">
        <v>434</v>
      </c>
      <c r="D336">
        <v>10.4</v>
      </c>
      <c r="E336">
        <v>4.5999999999999996</v>
      </c>
      <c r="F336">
        <v>3.8079999999999998</v>
      </c>
      <c r="G336">
        <v>-10.311999999999999</v>
      </c>
      <c r="H336">
        <v>-5.7519999999999998</v>
      </c>
      <c r="I336">
        <v>-4.12</v>
      </c>
      <c r="J336">
        <v>-3.2810000000000001</v>
      </c>
      <c r="K336">
        <v>-4.5620000000000003</v>
      </c>
      <c r="L336">
        <v>-3.9180000000000001</v>
      </c>
      <c r="M336">
        <v>-0.82699999999999996</v>
      </c>
      <c r="N336">
        <v>1.5069999999999999</v>
      </c>
      <c r="O336">
        <v>2.6829999999999998</v>
      </c>
      <c r="P336">
        <v>-1.647</v>
      </c>
      <c r="Q336">
        <v>-1.454</v>
      </c>
      <c r="R336">
        <v>3.5670000000000002</v>
      </c>
      <c r="S336">
        <v>3.9550000000000001</v>
      </c>
      <c r="T336">
        <v>7.0419999999999998</v>
      </c>
      <c r="U336">
        <v>7.6879999999999997</v>
      </c>
      <c r="V336">
        <v>8.1159999999999997</v>
      </c>
      <c r="W336">
        <v>8.0250000000000004</v>
      </c>
      <c r="X336">
        <v>7.56</v>
      </c>
      <c r="Y336">
        <v>4.1689999999999996</v>
      </c>
      <c r="Z336">
        <v>7.9370000000000003</v>
      </c>
      <c r="AA336">
        <v>14.441000000000001</v>
      </c>
      <c r="AB336">
        <v>7.95</v>
      </c>
      <c r="AC336">
        <v>6.2089999999999996</v>
      </c>
      <c r="AD336">
        <v>13.208</v>
      </c>
      <c r="AE336">
        <v>4.7539999999999996</v>
      </c>
      <c r="AF336">
        <v>3.39</v>
      </c>
      <c r="AG336">
        <v>-4.391</v>
      </c>
      <c r="AH336">
        <v>-9.2999999999999999E-2</v>
      </c>
      <c r="AI336">
        <v>7.0000000000000001E-3</v>
      </c>
      <c r="AJ336">
        <v>1.3660000000000001</v>
      </c>
      <c r="AK336">
        <v>1.74</v>
      </c>
      <c r="AL336">
        <f t="shared" si="20"/>
        <v>-1.3964000000000001</v>
      </c>
      <c r="AM336">
        <f t="shared" si="21"/>
        <v>3.9481999999999999</v>
      </c>
      <c r="AN336">
        <f t="shared" si="22"/>
        <v>4.8747857142857143</v>
      </c>
      <c r="AO336">
        <f t="shared" si="23"/>
        <v>8.2785000000000011</v>
      </c>
    </row>
    <row r="337" spans="1:41" x14ac:dyDescent="0.25">
      <c r="A337" t="s">
        <v>452</v>
      </c>
      <c r="B337" t="s">
        <v>435</v>
      </c>
      <c r="C337" t="s">
        <v>434</v>
      </c>
      <c r="D337">
        <v>7.4</v>
      </c>
      <c r="E337">
        <v>5.5220000000000002</v>
      </c>
      <c r="F337">
        <v>-0.48199999999999998</v>
      </c>
      <c r="G337">
        <v>4.6740000000000004</v>
      </c>
      <c r="H337">
        <v>5.7309999999999999</v>
      </c>
      <c r="I337">
        <v>5.6680000000000001</v>
      </c>
      <c r="J337">
        <v>-1.4530000000000001</v>
      </c>
      <c r="K337">
        <v>6.7009999999999996</v>
      </c>
      <c r="L337">
        <v>7.0999999999999994E-2</v>
      </c>
      <c r="M337">
        <v>2.5790000000000002</v>
      </c>
      <c r="N337">
        <v>7.0750000000000002</v>
      </c>
      <c r="O337">
        <v>4.1379999999999999</v>
      </c>
      <c r="P337">
        <v>8.0090000000000003</v>
      </c>
      <c r="Q337">
        <v>2.4769999999999999</v>
      </c>
      <c r="R337">
        <v>3.6280000000000001</v>
      </c>
      <c r="S337">
        <v>2.6709999999999998</v>
      </c>
      <c r="T337">
        <v>6.8550000000000004</v>
      </c>
      <c r="U337">
        <v>5.7249999999999996</v>
      </c>
      <c r="V337">
        <v>4.9630000000000001</v>
      </c>
      <c r="W337">
        <v>6.0170000000000003</v>
      </c>
      <c r="X337">
        <v>4.2990000000000004</v>
      </c>
      <c r="Y337">
        <v>4.8499999999999996</v>
      </c>
      <c r="Z337">
        <v>1.7</v>
      </c>
      <c r="AA337">
        <v>5.47</v>
      </c>
      <c r="AB337">
        <v>5.9589999999999996</v>
      </c>
      <c r="AC337">
        <v>4</v>
      </c>
      <c r="AD337">
        <v>5.6539999999999999</v>
      </c>
      <c r="AE337">
        <v>6.2530000000000001</v>
      </c>
      <c r="AF337">
        <v>4.46</v>
      </c>
      <c r="AG337">
        <v>3.1139999999999999</v>
      </c>
      <c r="AH337">
        <v>2.621</v>
      </c>
      <c r="AI337">
        <v>-1.919</v>
      </c>
      <c r="AJ337">
        <v>3.7450000000000001</v>
      </c>
      <c r="AK337">
        <v>2.2570000000000001</v>
      </c>
      <c r="AL337">
        <f t="shared" si="20"/>
        <v>3.6410999999999993</v>
      </c>
      <c r="AM337">
        <f t="shared" si="21"/>
        <v>5.155800000000001</v>
      </c>
      <c r="AN337">
        <f t="shared" si="22"/>
        <v>3.7473571428571431</v>
      </c>
      <c r="AO337">
        <f t="shared" si="23"/>
        <v>4.7731250000000003</v>
      </c>
    </row>
    <row r="338" spans="1:41" x14ac:dyDescent="0.25">
      <c r="A338" t="s">
        <v>451</v>
      </c>
      <c r="B338" t="s">
        <v>435</v>
      </c>
      <c r="C338" t="s">
        <v>434</v>
      </c>
      <c r="D338">
        <v>-0.77900000000000003</v>
      </c>
      <c r="E338">
        <v>4.3650000000000002</v>
      </c>
      <c r="F338">
        <v>3.4289999999999998</v>
      </c>
      <c r="G338">
        <v>4.758</v>
      </c>
      <c r="H338">
        <v>6.8230000000000004</v>
      </c>
      <c r="I338">
        <v>4.258</v>
      </c>
      <c r="J338">
        <v>6.9409999999999998</v>
      </c>
      <c r="K338">
        <v>10.026999999999999</v>
      </c>
      <c r="L338">
        <v>2.121</v>
      </c>
      <c r="M338">
        <v>0.253</v>
      </c>
      <c r="N338">
        <v>9.2550000000000008</v>
      </c>
      <c r="O338">
        <v>0.92600000000000005</v>
      </c>
      <c r="P338">
        <v>5.984</v>
      </c>
      <c r="Q338">
        <v>8.0419999999999998</v>
      </c>
      <c r="R338">
        <v>-5.4560000000000004</v>
      </c>
      <c r="S338">
        <v>7.19</v>
      </c>
      <c r="T338">
        <v>7.0069999999999997</v>
      </c>
      <c r="U338">
        <v>7.5279999999999996</v>
      </c>
      <c r="V338">
        <v>3.0920000000000001</v>
      </c>
      <c r="W338">
        <v>-3.3650000000000002</v>
      </c>
      <c r="X338">
        <v>6.774</v>
      </c>
      <c r="Y338">
        <v>-5.6970000000000001</v>
      </c>
      <c r="Z338">
        <v>6.1639999999999997</v>
      </c>
      <c r="AA338">
        <v>5.2649999999999997</v>
      </c>
      <c r="AB338">
        <v>9.3629999999999995</v>
      </c>
      <c r="AC338">
        <v>8.4019999999999992</v>
      </c>
      <c r="AD338">
        <v>6.8929999999999998</v>
      </c>
      <c r="AE338">
        <v>4.6689999999999996</v>
      </c>
      <c r="AF338">
        <v>0.65900000000000003</v>
      </c>
      <c r="AG338">
        <v>-4.8259999999999996</v>
      </c>
      <c r="AH338">
        <v>9.157</v>
      </c>
      <c r="AI338">
        <v>8.7729999999999997</v>
      </c>
      <c r="AJ338">
        <v>2.1269999999999998</v>
      </c>
      <c r="AK338">
        <v>4.1239999999999997</v>
      </c>
      <c r="AL338">
        <f t="shared" si="20"/>
        <v>4.2195999999999998</v>
      </c>
      <c r="AM338">
        <f t="shared" si="21"/>
        <v>4.0202999999999998</v>
      </c>
      <c r="AN338">
        <f t="shared" si="22"/>
        <v>4.417642857142857</v>
      </c>
      <c r="AO338">
        <f t="shared" si="23"/>
        <v>5.2291249999999998</v>
      </c>
    </row>
    <row r="339" spans="1:41" x14ac:dyDescent="0.25">
      <c r="A339" t="s">
        <v>450</v>
      </c>
      <c r="B339" t="s">
        <v>435</v>
      </c>
      <c r="C339" t="s">
        <v>434</v>
      </c>
      <c r="D339" t="s">
        <v>433</v>
      </c>
      <c r="E339" t="s">
        <v>433</v>
      </c>
      <c r="F339" t="s">
        <v>433</v>
      </c>
      <c r="G339" t="s">
        <v>433</v>
      </c>
      <c r="H339" t="s">
        <v>433</v>
      </c>
      <c r="I339" t="s">
        <v>433</v>
      </c>
      <c r="J339" t="s">
        <v>433</v>
      </c>
      <c r="K339" t="s">
        <v>433</v>
      </c>
      <c r="L339" t="s">
        <v>433</v>
      </c>
      <c r="M339" t="s">
        <v>433</v>
      </c>
      <c r="N339" t="s">
        <v>433</v>
      </c>
      <c r="O339" t="s">
        <v>433</v>
      </c>
      <c r="P339" t="s">
        <v>433</v>
      </c>
      <c r="Q339">
        <v>-10</v>
      </c>
      <c r="R339">
        <v>-17.3</v>
      </c>
      <c r="S339">
        <v>-7.2</v>
      </c>
      <c r="T339">
        <v>-6.7</v>
      </c>
      <c r="U339">
        <v>-11.3</v>
      </c>
      <c r="V339">
        <v>6.7</v>
      </c>
      <c r="W339">
        <v>16.498999999999999</v>
      </c>
      <c r="X339">
        <v>18.587</v>
      </c>
      <c r="Y339">
        <v>20.390999999999998</v>
      </c>
      <c r="Z339">
        <v>15.768000000000001</v>
      </c>
      <c r="AA339">
        <v>17.094999999999999</v>
      </c>
      <c r="AB339">
        <v>14.692</v>
      </c>
      <c r="AC339">
        <v>13.04</v>
      </c>
      <c r="AD339">
        <v>10.967000000000001</v>
      </c>
      <c r="AE339">
        <v>11.057</v>
      </c>
      <c r="AF339">
        <v>14.747</v>
      </c>
      <c r="AG339">
        <v>6.133</v>
      </c>
      <c r="AH339">
        <v>9.16</v>
      </c>
      <c r="AI339">
        <v>14.742000000000001</v>
      </c>
      <c r="AJ339">
        <v>11.051</v>
      </c>
      <c r="AK339">
        <v>10.193</v>
      </c>
      <c r="AL339" t="e">
        <f t="shared" si="20"/>
        <v>#DIV/0!</v>
      </c>
      <c r="AM339">
        <f t="shared" si="21"/>
        <v>-4.1858571428571425</v>
      </c>
      <c r="AN339">
        <f t="shared" si="22"/>
        <v>13.401642857142857</v>
      </c>
      <c r="AO339">
        <f t="shared" si="23"/>
        <v>15.199624999999997</v>
      </c>
    </row>
    <row r="340" spans="1:41" x14ac:dyDescent="0.25">
      <c r="A340" t="s">
        <v>449</v>
      </c>
      <c r="B340" t="s">
        <v>435</v>
      </c>
      <c r="C340" t="s">
        <v>434</v>
      </c>
      <c r="D340" t="s">
        <v>433</v>
      </c>
      <c r="E340" t="s">
        <v>433</v>
      </c>
      <c r="F340" t="s">
        <v>433</v>
      </c>
      <c r="G340" t="s">
        <v>433</v>
      </c>
      <c r="H340" t="s">
        <v>433</v>
      </c>
      <c r="I340" t="s">
        <v>433</v>
      </c>
      <c r="J340" t="s">
        <v>433</v>
      </c>
      <c r="K340" t="s">
        <v>433</v>
      </c>
      <c r="L340" t="s">
        <v>433</v>
      </c>
      <c r="M340" t="s">
        <v>433</v>
      </c>
      <c r="N340" t="s">
        <v>433</v>
      </c>
      <c r="O340" t="s">
        <v>433</v>
      </c>
      <c r="P340" t="s">
        <v>433</v>
      </c>
      <c r="Q340" t="s">
        <v>433</v>
      </c>
      <c r="R340" t="s">
        <v>433</v>
      </c>
      <c r="S340" t="s">
        <v>433</v>
      </c>
      <c r="T340" t="s">
        <v>433</v>
      </c>
      <c r="U340" t="s">
        <v>433</v>
      </c>
      <c r="V340" t="s">
        <v>433</v>
      </c>
      <c r="W340" t="s">
        <v>433</v>
      </c>
      <c r="X340" t="s">
        <v>433</v>
      </c>
      <c r="Y340">
        <v>1.452</v>
      </c>
      <c r="Z340">
        <v>7.7119999999999997</v>
      </c>
      <c r="AA340">
        <v>-3.101</v>
      </c>
      <c r="AB340">
        <v>-1.665</v>
      </c>
      <c r="AC340">
        <v>-4.1059999999999999</v>
      </c>
      <c r="AD340">
        <v>2.87</v>
      </c>
      <c r="AE340">
        <v>6.3520000000000003</v>
      </c>
      <c r="AF340">
        <v>7.9820000000000002</v>
      </c>
      <c r="AG340">
        <v>-4.4349999999999996</v>
      </c>
      <c r="AH340">
        <v>-2.7349999999999999</v>
      </c>
      <c r="AI340">
        <v>8.452</v>
      </c>
      <c r="AJ340">
        <v>0.183</v>
      </c>
      <c r="AK340">
        <v>1.292</v>
      </c>
      <c r="AL340" t="e">
        <f t="shared" si="20"/>
        <v>#DIV/0!</v>
      </c>
      <c r="AM340" t="e">
        <f t="shared" si="21"/>
        <v>#DIV/0!</v>
      </c>
      <c r="AN340">
        <f t="shared" si="22"/>
        <v>1.557923076923077</v>
      </c>
      <c r="AO340">
        <f t="shared" si="23"/>
        <v>1.359142857142857</v>
      </c>
    </row>
    <row r="341" spans="1:41" x14ac:dyDescent="0.25">
      <c r="A341" t="s">
        <v>448</v>
      </c>
      <c r="B341" t="s">
        <v>435</v>
      </c>
      <c r="C341" t="s">
        <v>434</v>
      </c>
      <c r="D341">
        <v>-3.3919999999999999</v>
      </c>
      <c r="E341">
        <v>3.859</v>
      </c>
      <c r="F341">
        <v>8.2050000000000001</v>
      </c>
      <c r="G341">
        <v>4.899</v>
      </c>
      <c r="H341">
        <v>-3</v>
      </c>
      <c r="I341">
        <v>-3</v>
      </c>
      <c r="J341">
        <v>0.94599999999999995</v>
      </c>
      <c r="K341">
        <v>4</v>
      </c>
      <c r="L341">
        <v>8.2940000000000005</v>
      </c>
      <c r="M341">
        <v>6.4029999999999996</v>
      </c>
      <c r="N341">
        <v>6.4969999999999999</v>
      </c>
      <c r="O341">
        <v>1.778</v>
      </c>
      <c r="P341">
        <v>2.78</v>
      </c>
      <c r="Q341">
        <v>8.2420000000000009</v>
      </c>
      <c r="R341">
        <v>6.4269999999999996</v>
      </c>
      <c r="S341">
        <v>11.292999999999999</v>
      </c>
      <c r="T341">
        <v>9.1020000000000003</v>
      </c>
      <c r="U341">
        <v>5.4720000000000004</v>
      </c>
      <c r="V341">
        <v>3.8079999999999998</v>
      </c>
      <c r="W341">
        <v>8.1590000000000007</v>
      </c>
      <c r="X341">
        <v>5.4370000000000003</v>
      </c>
      <c r="Y341">
        <v>8.7650000000000006</v>
      </c>
      <c r="Z341">
        <v>7.0570000000000004</v>
      </c>
      <c r="AA341">
        <v>6.1589999999999998</v>
      </c>
      <c r="AB341">
        <v>5.8029999999999999</v>
      </c>
      <c r="AC341">
        <v>10.007</v>
      </c>
      <c r="AD341">
        <v>7.0490000000000004</v>
      </c>
      <c r="AE341">
        <v>8.0640000000000001</v>
      </c>
      <c r="AF341">
        <v>10.428000000000001</v>
      </c>
      <c r="AG341">
        <v>8.0690000000000008</v>
      </c>
      <c r="AH341">
        <v>7.6660000000000004</v>
      </c>
      <c r="AI341">
        <v>6.8209999999999997</v>
      </c>
      <c r="AJ341">
        <v>2.6280000000000001</v>
      </c>
      <c r="AK341">
        <v>3.89</v>
      </c>
      <c r="AL341">
        <f t="shared" si="20"/>
        <v>2.7214</v>
      </c>
      <c r="AM341">
        <f t="shared" si="21"/>
        <v>6.3558000000000003</v>
      </c>
      <c r="AN341">
        <f t="shared" si="22"/>
        <v>6.9887857142857133</v>
      </c>
      <c r="AO341">
        <f t="shared" si="23"/>
        <v>7.2926249999999992</v>
      </c>
    </row>
    <row r="342" spans="1:41" x14ac:dyDescent="0.25">
      <c r="A342" t="s">
        <v>447</v>
      </c>
      <c r="B342" t="s">
        <v>435</v>
      </c>
      <c r="C342" t="s">
        <v>434</v>
      </c>
      <c r="D342" t="s">
        <v>433</v>
      </c>
      <c r="E342" t="s">
        <v>433</v>
      </c>
      <c r="F342" t="s">
        <v>433</v>
      </c>
      <c r="G342" t="s">
        <v>433</v>
      </c>
      <c r="H342" t="s">
        <v>433</v>
      </c>
      <c r="I342" t="s">
        <v>433</v>
      </c>
      <c r="J342" t="s">
        <v>433</v>
      </c>
      <c r="K342" t="s">
        <v>433</v>
      </c>
      <c r="L342" t="s">
        <v>433</v>
      </c>
      <c r="M342" t="s">
        <v>433</v>
      </c>
      <c r="N342" t="s">
        <v>433</v>
      </c>
      <c r="O342" t="s">
        <v>433</v>
      </c>
      <c r="P342" t="s">
        <v>433</v>
      </c>
      <c r="Q342">
        <v>-14.798999999999999</v>
      </c>
      <c r="R342">
        <v>-22.765999999999998</v>
      </c>
      <c r="S342">
        <v>-12.141999999999999</v>
      </c>
      <c r="T342">
        <v>-9.8510000000000009</v>
      </c>
      <c r="U342">
        <v>-3.1749999999999998</v>
      </c>
      <c r="V342">
        <v>-1.8149999999999999</v>
      </c>
      <c r="W342">
        <v>-0.20300000000000001</v>
      </c>
      <c r="X342">
        <v>5.9320000000000004</v>
      </c>
      <c r="Y342">
        <v>9.2270000000000003</v>
      </c>
      <c r="Z342">
        <v>5.34</v>
      </c>
      <c r="AA342">
        <v>9.5169999999999995</v>
      </c>
      <c r="AB342">
        <v>11.795</v>
      </c>
      <c r="AC342">
        <v>3.0710000000000002</v>
      </c>
      <c r="AD342">
        <v>7.5709999999999997</v>
      </c>
      <c r="AE342">
        <v>8.2159999999999993</v>
      </c>
      <c r="AF342">
        <v>2.2429999999999999</v>
      </c>
      <c r="AG342">
        <v>-15.135999999999999</v>
      </c>
      <c r="AH342">
        <v>0.26100000000000001</v>
      </c>
      <c r="AI342">
        <v>5.4660000000000002</v>
      </c>
      <c r="AJ342">
        <v>0.23899999999999999</v>
      </c>
      <c r="AK342">
        <v>-2.7E-2</v>
      </c>
      <c r="AL342" t="e">
        <f t="shared" si="20"/>
        <v>#DIV/0!</v>
      </c>
      <c r="AM342">
        <f t="shared" si="21"/>
        <v>-9.2501428571428566</v>
      </c>
      <c r="AN342">
        <f t="shared" si="22"/>
        <v>3.836785714285714</v>
      </c>
      <c r="AO342">
        <f t="shared" si="23"/>
        <v>7.5836249999999996</v>
      </c>
    </row>
    <row r="343" spans="1:41" x14ac:dyDescent="0.25">
      <c r="A343" t="s">
        <v>446</v>
      </c>
      <c r="B343" t="s">
        <v>435</v>
      </c>
      <c r="C343" t="s">
        <v>434</v>
      </c>
      <c r="D343">
        <v>-1.78</v>
      </c>
      <c r="E343">
        <v>8.0239999999999991</v>
      </c>
      <c r="F343">
        <v>-7.1879999999999997</v>
      </c>
      <c r="G343">
        <v>-5.25</v>
      </c>
      <c r="H343">
        <v>4.4509999999999996</v>
      </c>
      <c r="I343">
        <v>-2.5219999999999998</v>
      </c>
      <c r="J343">
        <v>-19.268999999999998</v>
      </c>
      <c r="K343">
        <v>5.3040000000000003</v>
      </c>
      <c r="L343">
        <v>-2.6230000000000002</v>
      </c>
      <c r="M343">
        <v>15.733000000000001</v>
      </c>
      <c r="N343">
        <v>23.562000000000001</v>
      </c>
      <c r="O343">
        <v>2.141</v>
      </c>
      <c r="P343">
        <v>3.0950000000000002</v>
      </c>
      <c r="Q343">
        <v>-2.9000000000000001E-2</v>
      </c>
      <c r="R343">
        <v>7.3630000000000004</v>
      </c>
      <c r="S343">
        <v>6.58</v>
      </c>
      <c r="T343">
        <v>5.34</v>
      </c>
      <c r="U343">
        <v>8.5530000000000008</v>
      </c>
      <c r="V343">
        <v>0.79100000000000004</v>
      </c>
      <c r="W343">
        <v>3.7509999999999999</v>
      </c>
      <c r="X343">
        <v>12.329000000000001</v>
      </c>
      <c r="Y343">
        <v>1.849</v>
      </c>
      <c r="Z343">
        <v>2.4329999999999998</v>
      </c>
      <c r="AA343">
        <v>8.8010000000000002</v>
      </c>
      <c r="AB343">
        <v>9.5670000000000002</v>
      </c>
      <c r="AC343">
        <v>4.8550000000000004</v>
      </c>
      <c r="AD343">
        <v>9.8369999999999997</v>
      </c>
      <c r="AE343">
        <v>3.1840000000000002</v>
      </c>
      <c r="AF343">
        <v>3.1920000000000002</v>
      </c>
      <c r="AG343">
        <v>-5.2430000000000003</v>
      </c>
      <c r="AH343">
        <v>1.635</v>
      </c>
      <c r="AI343">
        <v>4.8849999999999998</v>
      </c>
      <c r="AJ343">
        <v>4.6779999999999999</v>
      </c>
      <c r="AK343">
        <v>5.2</v>
      </c>
      <c r="AL343">
        <f t="shared" si="20"/>
        <v>-0.51199999999999979</v>
      </c>
      <c r="AM343">
        <f t="shared" si="21"/>
        <v>6.1147</v>
      </c>
      <c r="AN343">
        <f t="shared" si="22"/>
        <v>4.8001428571428573</v>
      </c>
      <c r="AO343">
        <f t="shared" si="23"/>
        <v>6.6068750000000005</v>
      </c>
    </row>
    <row r="344" spans="1:41" x14ac:dyDescent="0.25">
      <c r="A344" t="s">
        <v>445</v>
      </c>
      <c r="B344" t="s">
        <v>435</v>
      </c>
      <c r="C344" t="s">
        <v>434</v>
      </c>
      <c r="D344">
        <v>-2.169</v>
      </c>
      <c r="E344">
        <v>-0.84699999999999998</v>
      </c>
      <c r="F344">
        <v>2.0760000000000001</v>
      </c>
      <c r="G344">
        <v>4.202</v>
      </c>
      <c r="H344">
        <v>2.258</v>
      </c>
      <c r="I344">
        <v>3.5449999999999999</v>
      </c>
      <c r="J344">
        <v>3.16</v>
      </c>
      <c r="K344">
        <v>5.5460000000000003</v>
      </c>
      <c r="L344">
        <v>5.9340000000000002</v>
      </c>
      <c r="M344">
        <v>2.5179999999999998</v>
      </c>
      <c r="N344">
        <v>0.53700000000000003</v>
      </c>
      <c r="O344">
        <v>-1.236</v>
      </c>
      <c r="P344">
        <v>0.44700000000000001</v>
      </c>
      <c r="Q344">
        <v>2.6459999999999999</v>
      </c>
      <c r="R344">
        <v>4.0250000000000004</v>
      </c>
      <c r="S344">
        <v>2.5299999999999998</v>
      </c>
      <c r="T344">
        <v>2.6669999999999998</v>
      </c>
      <c r="U344">
        <v>2.5529999999999999</v>
      </c>
      <c r="V344">
        <v>3.5110000000000001</v>
      </c>
      <c r="W344">
        <v>3.1509999999999998</v>
      </c>
      <c r="X344">
        <v>3.7690000000000001</v>
      </c>
      <c r="Y344">
        <v>2.665</v>
      </c>
      <c r="Z344">
        <v>2.452</v>
      </c>
      <c r="AA344">
        <v>4.3</v>
      </c>
      <c r="AB344">
        <v>2.4540000000000002</v>
      </c>
      <c r="AC344">
        <v>2.8069999999999999</v>
      </c>
      <c r="AD344">
        <v>3.0419999999999998</v>
      </c>
      <c r="AE344">
        <v>2.556</v>
      </c>
      <c r="AF344">
        <v>-0.33200000000000002</v>
      </c>
      <c r="AG344">
        <v>-4.3109999999999999</v>
      </c>
      <c r="AH344">
        <v>1.911</v>
      </c>
      <c r="AI344">
        <v>1.645</v>
      </c>
      <c r="AJ344">
        <v>0.65900000000000003</v>
      </c>
      <c r="AK344">
        <v>1.665</v>
      </c>
      <c r="AL344">
        <f t="shared" si="20"/>
        <v>2.6223000000000001</v>
      </c>
      <c r="AM344">
        <f t="shared" si="21"/>
        <v>2.0831</v>
      </c>
      <c r="AN344">
        <f t="shared" si="22"/>
        <v>1.8058571428571426</v>
      </c>
      <c r="AO344">
        <f t="shared" si="23"/>
        <v>3.0056249999999998</v>
      </c>
    </row>
    <row r="345" spans="1:41" x14ac:dyDescent="0.25">
      <c r="A345" t="s">
        <v>444</v>
      </c>
      <c r="B345" t="s">
        <v>435</v>
      </c>
      <c r="C345" t="s">
        <v>434</v>
      </c>
      <c r="D345">
        <v>-0.24399999999999999</v>
      </c>
      <c r="E345">
        <v>2.5939999999999999</v>
      </c>
      <c r="F345">
        <v>-1.911</v>
      </c>
      <c r="G345">
        <v>4.633</v>
      </c>
      <c r="H345">
        <v>7.2590000000000003</v>
      </c>
      <c r="I345">
        <v>4.2380000000000004</v>
      </c>
      <c r="J345">
        <v>3.512</v>
      </c>
      <c r="K345">
        <v>3.4620000000000002</v>
      </c>
      <c r="L345">
        <v>4.2039999999999997</v>
      </c>
      <c r="M345">
        <v>3.68</v>
      </c>
      <c r="N345">
        <v>1.919</v>
      </c>
      <c r="O345">
        <v>-7.3999999999999996E-2</v>
      </c>
      <c r="P345">
        <v>3.5550000000000002</v>
      </c>
      <c r="Q345">
        <v>2.746</v>
      </c>
      <c r="R345">
        <v>4.0380000000000003</v>
      </c>
      <c r="S345">
        <v>2.7189999999999999</v>
      </c>
      <c r="T345">
        <v>3.7959999999999998</v>
      </c>
      <c r="U345">
        <v>4.4870000000000001</v>
      </c>
      <c r="V345">
        <v>4.45</v>
      </c>
      <c r="W345">
        <v>4.6849999999999996</v>
      </c>
      <c r="X345">
        <v>4.0919999999999996</v>
      </c>
      <c r="Y345">
        <v>0.97599999999999998</v>
      </c>
      <c r="Z345">
        <v>1.786</v>
      </c>
      <c r="AA345">
        <v>2.8069999999999999</v>
      </c>
      <c r="AB345">
        <v>3.7850000000000001</v>
      </c>
      <c r="AC345">
        <v>3.3450000000000002</v>
      </c>
      <c r="AD345">
        <v>2.6659999999999999</v>
      </c>
      <c r="AE345">
        <v>1.7789999999999999</v>
      </c>
      <c r="AF345">
        <v>-0.29199999999999998</v>
      </c>
      <c r="AG345">
        <v>-2.7759999999999998</v>
      </c>
      <c r="AH345">
        <v>2.532</v>
      </c>
      <c r="AI345">
        <v>1.6020000000000001</v>
      </c>
      <c r="AJ345">
        <v>2.3210000000000002</v>
      </c>
      <c r="AK345">
        <v>2.2189999999999999</v>
      </c>
      <c r="AL345">
        <f t="shared" si="20"/>
        <v>3.1427</v>
      </c>
      <c r="AM345">
        <f t="shared" si="21"/>
        <v>3.2321</v>
      </c>
      <c r="AN345">
        <f t="shared" si="22"/>
        <v>1.9172857142857145</v>
      </c>
      <c r="AO345">
        <f t="shared" si="23"/>
        <v>2.6545000000000001</v>
      </c>
    </row>
    <row r="346" spans="1:41" x14ac:dyDescent="0.25">
      <c r="A346" t="s">
        <v>443</v>
      </c>
      <c r="B346" t="s">
        <v>435</v>
      </c>
      <c r="C346" t="s">
        <v>434</v>
      </c>
      <c r="D346">
        <v>5.9749999999999996</v>
      </c>
      <c r="E346">
        <v>1.9</v>
      </c>
      <c r="F346">
        <v>-9.34</v>
      </c>
      <c r="G346">
        <v>-3.2810000000000001</v>
      </c>
      <c r="H346">
        <v>-1.0920000000000001</v>
      </c>
      <c r="I346">
        <v>1.4750000000000001</v>
      </c>
      <c r="J346">
        <v>8.8569999999999993</v>
      </c>
      <c r="K346">
        <v>7.9329999999999998</v>
      </c>
      <c r="L346">
        <v>1.4670000000000001</v>
      </c>
      <c r="M346">
        <v>1.1040000000000001</v>
      </c>
      <c r="N346">
        <v>0.29699999999999999</v>
      </c>
      <c r="O346">
        <v>3.5390000000000001</v>
      </c>
      <c r="P346">
        <v>7.9320000000000004</v>
      </c>
      <c r="Q346">
        <v>2.6579999999999999</v>
      </c>
      <c r="R346">
        <v>7.2809999999999997</v>
      </c>
      <c r="S346">
        <v>-1.448</v>
      </c>
      <c r="T346">
        <v>5.5780000000000003</v>
      </c>
      <c r="U346">
        <v>5.048</v>
      </c>
      <c r="V346">
        <v>4.28</v>
      </c>
      <c r="W346">
        <v>-2.9649999999999999</v>
      </c>
      <c r="X346">
        <v>-1.776</v>
      </c>
      <c r="Y346">
        <v>-3.4609999999999999</v>
      </c>
      <c r="Z346">
        <v>-7.0510000000000002</v>
      </c>
      <c r="AA346">
        <v>2.327</v>
      </c>
      <c r="AB346">
        <v>4.6399999999999997</v>
      </c>
      <c r="AC346">
        <v>6.806</v>
      </c>
      <c r="AD346">
        <v>4.0990000000000002</v>
      </c>
      <c r="AE346">
        <v>6.5419999999999998</v>
      </c>
      <c r="AF346">
        <v>7.1760000000000002</v>
      </c>
      <c r="AG346">
        <v>2.351</v>
      </c>
      <c r="AH346">
        <v>8.4039999999999999</v>
      </c>
      <c r="AI346">
        <v>7.3410000000000002</v>
      </c>
      <c r="AJ346">
        <v>3.6760000000000002</v>
      </c>
      <c r="AK346">
        <v>4.3970000000000002</v>
      </c>
      <c r="AL346">
        <f t="shared" si="20"/>
        <v>1.4997999999999998</v>
      </c>
      <c r="AM346">
        <f t="shared" si="21"/>
        <v>3.22</v>
      </c>
      <c r="AN346">
        <f t="shared" si="22"/>
        <v>3.2479285714285711</v>
      </c>
      <c r="AO346">
        <f t="shared" si="23"/>
        <v>1.5157499999999999</v>
      </c>
    </row>
    <row r="347" spans="1:41" x14ac:dyDescent="0.25">
      <c r="A347" t="s">
        <v>442</v>
      </c>
      <c r="B347" t="s">
        <v>435</v>
      </c>
      <c r="C347" t="s">
        <v>434</v>
      </c>
      <c r="D347" t="s">
        <v>433</v>
      </c>
      <c r="E347" t="s">
        <v>433</v>
      </c>
      <c r="F347" t="s">
        <v>433</v>
      </c>
      <c r="G347" t="s">
        <v>433</v>
      </c>
      <c r="H347" t="s">
        <v>433</v>
      </c>
      <c r="I347" t="s">
        <v>433</v>
      </c>
      <c r="J347" t="s">
        <v>433</v>
      </c>
      <c r="K347" t="s">
        <v>433</v>
      </c>
      <c r="L347" t="s">
        <v>433</v>
      </c>
      <c r="M347" t="s">
        <v>433</v>
      </c>
      <c r="N347" t="s">
        <v>433</v>
      </c>
      <c r="O347" t="s">
        <v>433</v>
      </c>
      <c r="P347" t="s">
        <v>433</v>
      </c>
      <c r="Q347">
        <v>-2.3460000000000001</v>
      </c>
      <c r="R347">
        <v>-5.2</v>
      </c>
      <c r="S347">
        <v>-0.9</v>
      </c>
      <c r="T347">
        <v>1.7</v>
      </c>
      <c r="U347">
        <v>5.2</v>
      </c>
      <c r="V347">
        <v>4.3090000000000002</v>
      </c>
      <c r="W347">
        <v>4.3</v>
      </c>
      <c r="X347">
        <v>3.8</v>
      </c>
      <c r="Y347">
        <v>4.2</v>
      </c>
      <c r="Z347">
        <v>4</v>
      </c>
      <c r="AA347">
        <v>4.2</v>
      </c>
      <c r="AB347">
        <v>7.4</v>
      </c>
      <c r="AC347">
        <v>7</v>
      </c>
      <c r="AD347">
        <v>7.5</v>
      </c>
      <c r="AE347">
        <v>9.5</v>
      </c>
      <c r="AF347">
        <v>9</v>
      </c>
      <c r="AG347">
        <v>8.1</v>
      </c>
      <c r="AH347">
        <v>8.5</v>
      </c>
      <c r="AI347">
        <v>8.3000000000000007</v>
      </c>
      <c r="AJ347">
        <v>8.1999999999999993</v>
      </c>
      <c r="AK347">
        <v>8</v>
      </c>
      <c r="AL347" t="e">
        <f t="shared" si="20"/>
        <v>#DIV/0!</v>
      </c>
      <c r="AM347">
        <f t="shared" si="21"/>
        <v>1.0090000000000001</v>
      </c>
      <c r="AN347">
        <f t="shared" si="22"/>
        <v>6.9785714285714286</v>
      </c>
      <c r="AO347">
        <f t="shared" si="23"/>
        <v>5.95</v>
      </c>
    </row>
    <row r="348" spans="1:41" x14ac:dyDescent="0.25">
      <c r="A348" t="s">
        <v>441</v>
      </c>
      <c r="B348" t="s">
        <v>435</v>
      </c>
      <c r="C348" t="s">
        <v>434</v>
      </c>
      <c r="D348">
        <v>5.4509999999999996</v>
      </c>
      <c r="E348">
        <v>4.375</v>
      </c>
      <c r="F348">
        <v>1.98</v>
      </c>
      <c r="G348">
        <v>3.01</v>
      </c>
      <c r="H348">
        <v>9.577</v>
      </c>
      <c r="I348">
        <v>1.0009999999999999</v>
      </c>
      <c r="J348">
        <v>-0.14899999999999999</v>
      </c>
      <c r="K348">
        <v>-2.8940000000000001</v>
      </c>
      <c r="L348">
        <v>-1.6950000000000001</v>
      </c>
      <c r="M348">
        <v>1.5329999999999999</v>
      </c>
      <c r="N348">
        <v>11.696999999999999</v>
      </c>
      <c r="O348">
        <v>3.1469999999999998</v>
      </c>
      <c r="P348">
        <v>2.5840000000000001</v>
      </c>
      <c r="Q348">
        <v>0.73599999999999999</v>
      </c>
      <c r="R348">
        <v>9.0790000000000006</v>
      </c>
      <c r="S348">
        <v>1.0049999999999999</v>
      </c>
      <c r="T348">
        <v>2.3279999999999998</v>
      </c>
      <c r="U348">
        <v>4.907</v>
      </c>
      <c r="V348">
        <v>1.1759999999999999</v>
      </c>
      <c r="W348">
        <v>0.33700000000000002</v>
      </c>
      <c r="X348">
        <v>5.9249999999999998</v>
      </c>
      <c r="Y348">
        <v>-3.3980000000000001</v>
      </c>
      <c r="Z348">
        <v>-5.1980000000000004</v>
      </c>
      <c r="AA348">
        <v>4.2880000000000003</v>
      </c>
      <c r="AB348">
        <v>3.9870000000000001</v>
      </c>
      <c r="AC348">
        <v>5.3049999999999997</v>
      </c>
      <c r="AD348">
        <v>8.4610000000000003</v>
      </c>
      <c r="AE348">
        <v>5.1740000000000004</v>
      </c>
      <c r="AF348">
        <v>6.4530000000000003</v>
      </c>
      <c r="AG348">
        <v>3.3109999999999999</v>
      </c>
      <c r="AH348">
        <v>1.629</v>
      </c>
      <c r="AI348">
        <v>1.2230000000000001</v>
      </c>
      <c r="AJ348">
        <v>1.7569999999999999</v>
      </c>
      <c r="AK348">
        <v>1.9690000000000001</v>
      </c>
      <c r="AL348">
        <f t="shared" si="20"/>
        <v>2.2189000000000001</v>
      </c>
      <c r="AM348">
        <f t="shared" si="21"/>
        <v>3.6996000000000011</v>
      </c>
      <c r="AN348">
        <f t="shared" si="22"/>
        <v>2.9204285714285705</v>
      </c>
      <c r="AO348">
        <f t="shared" si="23"/>
        <v>3.0679999999999996</v>
      </c>
    </row>
    <row r="349" spans="1:41" x14ac:dyDescent="0.25">
      <c r="A349" t="s">
        <v>440</v>
      </c>
      <c r="B349" t="s">
        <v>435</v>
      </c>
      <c r="C349" t="s">
        <v>434</v>
      </c>
      <c r="D349">
        <v>-4.9470000000000001</v>
      </c>
      <c r="E349">
        <v>-1.288</v>
      </c>
      <c r="F349">
        <v>2.645</v>
      </c>
      <c r="G349">
        <v>-9.8559999999999999</v>
      </c>
      <c r="H349">
        <v>5.2229999999999999</v>
      </c>
      <c r="I349">
        <v>0.86699999999999999</v>
      </c>
      <c r="J349">
        <v>6.08</v>
      </c>
      <c r="K349">
        <v>4.8010000000000002</v>
      </c>
      <c r="L349">
        <v>6.51</v>
      </c>
      <c r="M349">
        <v>-13.92</v>
      </c>
      <c r="N349">
        <v>6.468</v>
      </c>
      <c r="O349">
        <v>9.73</v>
      </c>
      <c r="P349">
        <v>6.06</v>
      </c>
      <c r="Q349">
        <v>0.27500000000000002</v>
      </c>
      <c r="R349">
        <v>-2.3490000000000002</v>
      </c>
      <c r="S349">
        <v>3.952</v>
      </c>
      <c r="T349">
        <v>-0.19800000000000001</v>
      </c>
      <c r="U349">
        <v>6.3710000000000004</v>
      </c>
      <c r="V349">
        <v>0.29399999999999998</v>
      </c>
      <c r="W349">
        <v>-5.97</v>
      </c>
      <c r="X349">
        <v>3.6869999999999998</v>
      </c>
      <c r="Y349">
        <v>3.3940000000000001</v>
      </c>
      <c r="Z349">
        <v>-8.8559999999999999</v>
      </c>
      <c r="AA349">
        <v>-7.7549999999999999</v>
      </c>
      <c r="AB349">
        <v>18.286999999999999</v>
      </c>
      <c r="AC349">
        <v>10.318</v>
      </c>
      <c r="AD349">
        <v>9.8719999999999999</v>
      </c>
      <c r="AE349">
        <v>8.7539999999999996</v>
      </c>
      <c r="AF349">
        <v>5.2779999999999996</v>
      </c>
      <c r="AG349">
        <v>-3.202</v>
      </c>
      <c r="AH349">
        <v>-1.4890000000000001</v>
      </c>
      <c r="AI349">
        <v>4.1760000000000002</v>
      </c>
      <c r="AJ349">
        <v>5.6260000000000003</v>
      </c>
      <c r="AK349">
        <v>1.343</v>
      </c>
      <c r="AL349">
        <f t="shared" si="20"/>
        <v>-0.38849999999999996</v>
      </c>
      <c r="AM349">
        <f t="shared" si="21"/>
        <v>2.4632999999999998</v>
      </c>
      <c r="AN349">
        <f t="shared" si="22"/>
        <v>3.530928571428571</v>
      </c>
      <c r="AO349">
        <f t="shared" si="23"/>
        <v>4.7126249999999992</v>
      </c>
    </row>
    <row r="350" spans="1:41" x14ac:dyDescent="0.25">
      <c r="A350" t="s">
        <v>439</v>
      </c>
      <c r="B350" t="s">
        <v>435</v>
      </c>
      <c r="C350" t="s">
        <v>434</v>
      </c>
      <c r="D350">
        <v>-3.4969999999999999</v>
      </c>
      <c r="E350">
        <v>5.7969999999999997</v>
      </c>
      <c r="F350">
        <v>8.15</v>
      </c>
      <c r="G350">
        <v>7.093</v>
      </c>
      <c r="H350">
        <v>8.3970000000000002</v>
      </c>
      <c r="I350">
        <v>5.6189999999999998</v>
      </c>
      <c r="J350">
        <v>3.3570000000000002</v>
      </c>
      <c r="K350">
        <v>2.5489999999999999</v>
      </c>
      <c r="L350">
        <v>5.0999999999999996</v>
      </c>
      <c r="M350">
        <v>7.8</v>
      </c>
      <c r="N350">
        <v>5.0469999999999997</v>
      </c>
      <c r="O350">
        <v>5.8090000000000002</v>
      </c>
      <c r="P350">
        <v>8.6999999999999993</v>
      </c>
      <c r="Q350">
        <v>8.0779999999999994</v>
      </c>
      <c r="R350">
        <v>8.8339999999999996</v>
      </c>
      <c r="S350">
        <v>9.5399999999999991</v>
      </c>
      <c r="T350">
        <v>9.34</v>
      </c>
      <c r="U350">
        <v>8.1519999999999992</v>
      </c>
      <c r="V350">
        <v>5.7649999999999997</v>
      </c>
      <c r="W350">
        <v>4.774</v>
      </c>
      <c r="X350">
        <v>6.7869999999999999</v>
      </c>
      <c r="Y350">
        <v>6.8949999999999996</v>
      </c>
      <c r="Z350">
        <v>7.08</v>
      </c>
      <c r="AA350">
        <v>7.3410000000000002</v>
      </c>
      <c r="AB350">
        <v>7.7889999999999997</v>
      </c>
      <c r="AC350">
        <v>7.5469999999999997</v>
      </c>
      <c r="AD350">
        <v>6.9779999999999998</v>
      </c>
      <c r="AE350">
        <v>7.1289999999999996</v>
      </c>
      <c r="AF350">
        <v>5.6619999999999999</v>
      </c>
      <c r="AG350">
        <v>5.3979999999999997</v>
      </c>
      <c r="AH350">
        <v>6.423</v>
      </c>
      <c r="AI350">
        <v>6.24</v>
      </c>
      <c r="AJ350">
        <v>5.2469999999999999</v>
      </c>
      <c r="AK350">
        <v>5.4210000000000003</v>
      </c>
      <c r="AL350">
        <f t="shared" si="20"/>
        <v>5.0364999999999993</v>
      </c>
      <c r="AM350">
        <f t="shared" si="21"/>
        <v>7.4039000000000001</v>
      </c>
      <c r="AN350">
        <f t="shared" si="22"/>
        <v>6.566928571428571</v>
      </c>
      <c r="AO350">
        <f t="shared" si="23"/>
        <v>7.1932499999999999</v>
      </c>
    </row>
    <row r="351" spans="1:41" x14ac:dyDescent="0.25">
      <c r="A351" t="s">
        <v>438</v>
      </c>
      <c r="B351" t="s">
        <v>435</v>
      </c>
      <c r="C351" t="s">
        <v>434</v>
      </c>
      <c r="D351" t="s">
        <v>433</v>
      </c>
      <c r="E351" t="s">
        <v>433</v>
      </c>
      <c r="F351" t="s">
        <v>433</v>
      </c>
      <c r="G351" t="s">
        <v>433</v>
      </c>
      <c r="H351" t="s">
        <v>433</v>
      </c>
      <c r="I351" t="s">
        <v>433</v>
      </c>
      <c r="J351" t="s">
        <v>433</v>
      </c>
      <c r="K351" t="s">
        <v>433</v>
      </c>
      <c r="L351" t="s">
        <v>433</v>
      </c>
      <c r="M351" t="s">
        <v>433</v>
      </c>
      <c r="N351" t="s">
        <v>433</v>
      </c>
      <c r="O351">
        <v>6.2930000000000001</v>
      </c>
      <c r="P351">
        <v>8.2080000000000002</v>
      </c>
      <c r="Q351">
        <v>4.0019999999999998</v>
      </c>
      <c r="R351">
        <v>6.7220000000000004</v>
      </c>
      <c r="S351">
        <v>5.6689999999999996</v>
      </c>
      <c r="T351">
        <v>4.6349999999999998</v>
      </c>
      <c r="U351">
        <v>5.2309999999999999</v>
      </c>
      <c r="V351">
        <v>6.0069999999999997</v>
      </c>
      <c r="W351">
        <v>3.7759999999999998</v>
      </c>
      <c r="X351">
        <v>6.1820000000000004</v>
      </c>
      <c r="Y351">
        <v>3.8039999999999998</v>
      </c>
      <c r="Z351">
        <v>3.9350000000000001</v>
      </c>
      <c r="AA351">
        <v>3.7469999999999999</v>
      </c>
      <c r="AB351">
        <v>3.9729999999999999</v>
      </c>
      <c r="AC351">
        <v>5.5919999999999996</v>
      </c>
      <c r="AD351">
        <v>3.17</v>
      </c>
      <c r="AE351">
        <v>3.3380000000000001</v>
      </c>
      <c r="AF351">
        <v>3.6480000000000001</v>
      </c>
      <c r="AG351">
        <v>3.8660000000000001</v>
      </c>
      <c r="AH351">
        <v>7.702</v>
      </c>
      <c r="AI351">
        <v>-12.715</v>
      </c>
      <c r="AJ351">
        <v>2.3929999999999998</v>
      </c>
      <c r="AK351">
        <v>4.8239999999999998</v>
      </c>
      <c r="AL351" t="e">
        <f t="shared" si="20"/>
        <v>#DIV/0!</v>
      </c>
      <c r="AM351">
        <f t="shared" si="21"/>
        <v>5.6158888888888896</v>
      </c>
      <c r="AN351">
        <f t="shared" si="22"/>
        <v>3.1042142857142858</v>
      </c>
      <c r="AO351">
        <f t="shared" si="23"/>
        <v>4.217625</v>
      </c>
    </row>
    <row r="352" spans="1:41" x14ac:dyDescent="0.25">
      <c r="A352" t="s">
        <v>437</v>
      </c>
      <c r="B352" t="s">
        <v>435</v>
      </c>
      <c r="C352" t="s">
        <v>434</v>
      </c>
      <c r="D352">
        <v>3.8540000000000001</v>
      </c>
      <c r="E352">
        <v>6.6310000000000002</v>
      </c>
      <c r="F352">
        <v>-2.9119999999999999</v>
      </c>
      <c r="G352">
        <v>-1.145</v>
      </c>
      <c r="H352">
        <v>-1.718</v>
      </c>
      <c r="I352">
        <v>1.2370000000000001</v>
      </c>
      <c r="J352">
        <v>1.698</v>
      </c>
      <c r="K352">
        <v>1.4910000000000001</v>
      </c>
      <c r="L352">
        <v>9.2710000000000008</v>
      </c>
      <c r="M352">
        <v>-3.6579999999999999</v>
      </c>
      <c r="N352">
        <v>-0.57899999999999996</v>
      </c>
      <c r="O352">
        <v>-0.66600000000000004</v>
      </c>
      <c r="P352">
        <v>2.052</v>
      </c>
      <c r="Q352">
        <v>-7.6999999999999999E-2</v>
      </c>
      <c r="R352">
        <v>-13.286</v>
      </c>
      <c r="S352">
        <v>-2.8210000000000002</v>
      </c>
      <c r="T352">
        <v>6.9459999999999997</v>
      </c>
      <c r="U352">
        <v>3.2989999999999999</v>
      </c>
      <c r="V352">
        <v>-1.859</v>
      </c>
      <c r="W352">
        <v>2.2240000000000002</v>
      </c>
      <c r="X352">
        <v>3.5750000000000002</v>
      </c>
      <c r="Y352">
        <v>5.3170000000000002</v>
      </c>
      <c r="Z352">
        <v>4.5060000000000002</v>
      </c>
      <c r="AA352">
        <v>6.9450000000000003</v>
      </c>
      <c r="AB352">
        <v>7.032</v>
      </c>
      <c r="AC352">
        <v>7.2359999999999998</v>
      </c>
      <c r="AD352">
        <v>7.9039999999999999</v>
      </c>
      <c r="AE352">
        <v>8.3520000000000003</v>
      </c>
      <c r="AF352">
        <v>7.774</v>
      </c>
      <c r="AG352">
        <v>9.2200000000000006</v>
      </c>
      <c r="AH352">
        <v>10.298</v>
      </c>
      <c r="AI352">
        <v>6.3659999999999997</v>
      </c>
      <c r="AJ352">
        <v>6.7610000000000001</v>
      </c>
      <c r="AK352">
        <v>6.6929999999999996</v>
      </c>
      <c r="AL352">
        <f t="shared" si="20"/>
        <v>1.4749000000000001</v>
      </c>
      <c r="AM352">
        <f t="shared" si="21"/>
        <v>-0.47669999999999996</v>
      </c>
      <c r="AN352">
        <f t="shared" si="22"/>
        <v>6.9984999999999999</v>
      </c>
      <c r="AO352">
        <f t="shared" si="23"/>
        <v>6.3583750000000006</v>
      </c>
    </row>
    <row r="353" spans="1:41" x14ac:dyDescent="0.25">
      <c r="A353" t="s">
        <v>436</v>
      </c>
      <c r="B353" t="s">
        <v>435</v>
      </c>
      <c r="C353" t="s">
        <v>434</v>
      </c>
      <c r="D353" t="s">
        <v>433</v>
      </c>
      <c r="E353" t="s">
        <v>433</v>
      </c>
      <c r="F353" t="s">
        <v>433</v>
      </c>
      <c r="G353" t="s">
        <v>433</v>
      </c>
      <c r="H353" t="s">
        <v>433</v>
      </c>
      <c r="I353" t="s">
        <v>433</v>
      </c>
      <c r="J353" t="s">
        <v>433</v>
      </c>
      <c r="K353" t="s">
        <v>433</v>
      </c>
      <c r="L353" t="s">
        <v>433</v>
      </c>
      <c r="M353" t="s">
        <v>433</v>
      </c>
      <c r="N353" t="s">
        <v>433</v>
      </c>
      <c r="O353" t="s">
        <v>433</v>
      </c>
      <c r="P353" t="s">
        <v>433</v>
      </c>
      <c r="Q353" t="s">
        <v>433</v>
      </c>
      <c r="R353" t="s">
        <v>433</v>
      </c>
      <c r="S353" t="s">
        <v>433</v>
      </c>
      <c r="T353" t="s">
        <v>433</v>
      </c>
      <c r="U353" t="s">
        <v>433</v>
      </c>
      <c r="V353" t="s">
        <v>433</v>
      </c>
      <c r="W353" t="s">
        <v>433</v>
      </c>
      <c r="X353" t="s">
        <v>433</v>
      </c>
      <c r="Y353">
        <v>-0.51500000000000001</v>
      </c>
      <c r="Z353">
        <v>-7.8570000000000002</v>
      </c>
      <c r="AA353">
        <v>-16.504000000000001</v>
      </c>
      <c r="AB353">
        <v>-6.4710000000000001</v>
      </c>
      <c r="AC353">
        <v>-7.6630000000000003</v>
      </c>
      <c r="AD353">
        <v>-3.581</v>
      </c>
      <c r="AE353">
        <v>-3.3730000000000002</v>
      </c>
      <c r="AF353">
        <v>-16.579000000000001</v>
      </c>
      <c r="AG353">
        <v>7.5350000000000001</v>
      </c>
      <c r="AH353">
        <v>11.375999999999999</v>
      </c>
      <c r="AI353">
        <v>11.904999999999999</v>
      </c>
      <c r="AJ353">
        <v>10.565</v>
      </c>
      <c r="AK353">
        <v>4.484</v>
      </c>
      <c r="AL353" t="e">
        <f t="shared" si="20"/>
        <v>#DIV/0!</v>
      </c>
      <c r="AM353" t="e">
        <f t="shared" si="21"/>
        <v>#DIV/0!</v>
      </c>
      <c r="AN353">
        <f t="shared" si="22"/>
        <v>-1.2829230769230777</v>
      </c>
      <c r="AO353">
        <f t="shared" si="23"/>
        <v>-6.5662857142857147</v>
      </c>
    </row>
    <row r="354" spans="1:41" x14ac:dyDescent="0.25">
      <c r="A354" t="s">
        <v>432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zoomScaleNormal="100" workbookViewId="0">
      <selection activeCell="L29" sqref="L29"/>
    </sheetView>
  </sheetViews>
  <sheetFormatPr defaultRowHeight="15" x14ac:dyDescent="0.25"/>
  <cols>
    <col min="4" max="4" width="29.42578125" customWidth="1"/>
  </cols>
  <sheetData>
    <row r="1" spans="1:8" x14ac:dyDescent="0.25">
      <c r="B1" t="s">
        <v>646</v>
      </c>
    </row>
    <row r="2" spans="1:8" x14ac:dyDescent="0.25">
      <c r="B2" t="s">
        <v>645</v>
      </c>
      <c r="E2" t="s">
        <v>643</v>
      </c>
      <c r="F2" t="s">
        <v>643</v>
      </c>
      <c r="G2" t="s">
        <v>644</v>
      </c>
      <c r="H2" t="s">
        <v>644</v>
      </c>
    </row>
    <row r="3" spans="1:8" x14ac:dyDescent="0.25">
      <c r="B3" t="s">
        <v>643</v>
      </c>
      <c r="E3" t="s">
        <v>642</v>
      </c>
      <c r="F3" t="s">
        <v>641</v>
      </c>
      <c r="G3" t="s">
        <v>640</v>
      </c>
      <c r="H3" t="s">
        <v>639</v>
      </c>
    </row>
    <row r="4" spans="1:8" x14ac:dyDescent="0.25">
      <c r="A4">
        <v>1996</v>
      </c>
      <c r="B4" s="58">
        <v>1.7103061676025391</v>
      </c>
      <c r="C4" s="58">
        <v>1.9642208814620972</v>
      </c>
      <c r="D4">
        <v>1980</v>
      </c>
      <c r="E4">
        <v>2.8980000000000001</v>
      </c>
      <c r="F4">
        <v>46.953000000000003</v>
      </c>
      <c r="G4">
        <v>4.5549999999999997</v>
      </c>
      <c r="H4">
        <v>60.701000000000001</v>
      </c>
    </row>
    <row r="5" spans="1:8" x14ac:dyDescent="0.25">
      <c r="A5">
        <v>1998</v>
      </c>
      <c r="B5" s="58">
        <v>1.7771661281585693</v>
      </c>
      <c r="C5" s="58">
        <v>1.9909647703170776</v>
      </c>
      <c r="D5">
        <v>1981</v>
      </c>
      <c r="E5">
        <v>2.512</v>
      </c>
      <c r="F5">
        <v>48.494999999999997</v>
      </c>
      <c r="G5">
        <v>-0.191</v>
      </c>
      <c r="H5">
        <v>63.317</v>
      </c>
    </row>
    <row r="6" spans="1:8" x14ac:dyDescent="0.25">
      <c r="A6">
        <v>2000</v>
      </c>
      <c r="B6" s="58">
        <v>1.6699768304824829</v>
      </c>
      <c r="C6" s="58">
        <v>1.9720152616500854</v>
      </c>
      <c r="D6">
        <v>1982</v>
      </c>
      <c r="E6">
        <v>1.4950000000000001</v>
      </c>
      <c r="F6">
        <v>51.322000000000003</v>
      </c>
      <c r="G6">
        <v>1.242</v>
      </c>
      <c r="H6">
        <v>65.460999999999999</v>
      </c>
    </row>
    <row r="7" spans="1:8" x14ac:dyDescent="0.25">
      <c r="A7">
        <v>2002</v>
      </c>
      <c r="B7" s="58">
        <v>1.6310803890228271</v>
      </c>
      <c r="C7" s="58">
        <v>2.0339279174804687</v>
      </c>
      <c r="D7">
        <v>1983</v>
      </c>
      <c r="E7">
        <v>-0.72899999999999998</v>
      </c>
      <c r="F7">
        <v>51.573</v>
      </c>
      <c r="G7">
        <v>1.8779999999999999</v>
      </c>
      <c r="H7">
        <v>65.013999999999996</v>
      </c>
    </row>
    <row r="8" spans="1:8" x14ac:dyDescent="0.25">
      <c r="A8">
        <v>2003</v>
      </c>
      <c r="B8" s="58">
        <v>1.5759716033935547</v>
      </c>
      <c r="C8" s="58">
        <v>2.0935375690460205</v>
      </c>
      <c r="D8">
        <v>1984</v>
      </c>
      <c r="E8">
        <v>3.2040000000000002</v>
      </c>
      <c r="F8">
        <v>50.433</v>
      </c>
      <c r="G8">
        <v>4.3120000000000003</v>
      </c>
      <c r="H8">
        <v>62.350999999999999</v>
      </c>
    </row>
    <row r="9" spans="1:8" x14ac:dyDescent="0.25">
      <c r="A9">
        <f t="shared" ref="A9:A19" si="0">A8+1</f>
        <v>2004</v>
      </c>
      <c r="B9" s="58">
        <v>1.5638422966003418</v>
      </c>
      <c r="C9" s="58">
        <v>2.1440119743347168</v>
      </c>
      <c r="D9">
        <v>1985</v>
      </c>
      <c r="E9">
        <v>1.9470000000000001</v>
      </c>
      <c r="F9">
        <v>56.875</v>
      </c>
      <c r="G9">
        <v>2.2170000000000001</v>
      </c>
      <c r="H9">
        <v>63.433</v>
      </c>
    </row>
    <row r="10" spans="1:8" x14ac:dyDescent="0.25">
      <c r="A10">
        <f t="shared" si="0"/>
        <v>2005</v>
      </c>
      <c r="B10" s="58">
        <v>1.7334533929824829</v>
      </c>
      <c r="C10" s="58">
        <v>1.8895062208175659</v>
      </c>
      <c r="D10">
        <v>1986</v>
      </c>
      <c r="E10">
        <v>0.42399999999999999</v>
      </c>
      <c r="F10">
        <v>55.210999999999999</v>
      </c>
      <c r="G10">
        <v>2.7879999999999998</v>
      </c>
      <c r="H10">
        <v>61.42</v>
      </c>
    </row>
    <row r="11" spans="1:8" x14ac:dyDescent="0.25">
      <c r="A11">
        <f t="shared" si="0"/>
        <v>2006</v>
      </c>
      <c r="B11" s="58">
        <v>1.5859092473983765</v>
      </c>
      <c r="C11" s="58">
        <v>1.8430960178375244</v>
      </c>
      <c r="D11">
        <v>1987</v>
      </c>
      <c r="E11">
        <v>3.641</v>
      </c>
      <c r="F11">
        <v>51.198999999999998</v>
      </c>
      <c r="G11">
        <v>3.4</v>
      </c>
      <c r="H11">
        <v>59.110999999999997</v>
      </c>
    </row>
    <row r="12" spans="1:8" x14ac:dyDescent="0.25">
      <c r="A12">
        <f t="shared" si="0"/>
        <v>2007</v>
      </c>
      <c r="B12" s="58">
        <v>1.5674833059310913</v>
      </c>
      <c r="C12" s="58">
        <v>2.0203776359558105</v>
      </c>
      <c r="D12">
        <v>1988</v>
      </c>
      <c r="E12">
        <v>2.9980000000000002</v>
      </c>
      <c r="F12">
        <v>48.478999999999999</v>
      </c>
      <c r="G12">
        <v>2.6019999999999999</v>
      </c>
      <c r="H12">
        <v>57.784999999999997</v>
      </c>
    </row>
    <row r="13" spans="1:8" x14ac:dyDescent="0.25">
      <c r="A13">
        <f t="shared" si="0"/>
        <v>2008</v>
      </c>
      <c r="B13" s="58">
        <v>1.4947725534439087</v>
      </c>
      <c r="C13" s="58">
        <v>1.9405885934829712</v>
      </c>
      <c r="D13">
        <v>1989</v>
      </c>
      <c r="E13">
        <v>5.6139999999999999</v>
      </c>
      <c r="F13">
        <v>42.898000000000003</v>
      </c>
      <c r="G13">
        <v>2.746</v>
      </c>
      <c r="H13">
        <v>57.719000000000001</v>
      </c>
    </row>
    <row r="14" spans="1:8" x14ac:dyDescent="0.25">
      <c r="A14">
        <f t="shared" si="0"/>
        <v>2009</v>
      </c>
      <c r="B14" s="58">
        <v>1.3375402688980103</v>
      </c>
      <c r="C14" s="58">
        <v>2.04697585105896</v>
      </c>
      <c r="D14">
        <v>1990</v>
      </c>
      <c r="E14">
        <v>7.7110000000000003</v>
      </c>
      <c r="F14">
        <v>43.73</v>
      </c>
      <c r="G14">
        <v>1.0289999999999999</v>
      </c>
      <c r="H14">
        <v>58.697000000000003</v>
      </c>
    </row>
    <row r="15" spans="1:8" x14ac:dyDescent="0.25">
      <c r="A15">
        <f t="shared" si="0"/>
        <v>2010</v>
      </c>
      <c r="B15" s="58">
        <v>1.3363370895385742</v>
      </c>
      <c r="C15" s="58">
        <v>2.0073316097259521</v>
      </c>
      <c r="D15">
        <v>1991</v>
      </c>
      <c r="E15">
        <v>1.6419999999999999</v>
      </c>
      <c r="F15">
        <v>45.231999999999999</v>
      </c>
      <c r="G15">
        <v>-1.079</v>
      </c>
      <c r="H15">
        <v>62.033999999999999</v>
      </c>
    </row>
    <row r="16" spans="1:8" x14ac:dyDescent="0.25">
      <c r="A16">
        <f t="shared" si="0"/>
        <v>2011</v>
      </c>
      <c r="B16" s="58">
        <v>1.450412392616272</v>
      </c>
      <c r="C16" s="58">
        <v>1.9676107168197632</v>
      </c>
      <c r="D16">
        <v>1992</v>
      </c>
      <c r="E16">
        <v>3.5790000000000002</v>
      </c>
      <c r="F16">
        <v>45.947000000000003</v>
      </c>
      <c r="G16">
        <v>-1.1819999999999999</v>
      </c>
      <c r="H16">
        <v>67.665999999999997</v>
      </c>
    </row>
    <row r="17" spans="1:8" x14ac:dyDescent="0.25">
      <c r="A17">
        <f t="shared" si="0"/>
        <v>2012</v>
      </c>
      <c r="B17" s="58">
        <v>1.5298959016799927</v>
      </c>
      <c r="C17" s="58">
        <v>1.9414256811141968</v>
      </c>
      <c r="D17">
        <v>1993</v>
      </c>
      <c r="E17">
        <v>2.3140000000000001</v>
      </c>
      <c r="F17">
        <v>43.76</v>
      </c>
      <c r="G17">
        <v>-0.4</v>
      </c>
      <c r="H17">
        <v>68.313000000000002</v>
      </c>
    </row>
    <row r="18" spans="1:8" x14ac:dyDescent="0.25">
      <c r="A18">
        <f t="shared" si="0"/>
        <v>2013</v>
      </c>
      <c r="B18" s="58">
        <v>1.464526891708374</v>
      </c>
      <c r="C18" s="58">
        <v>1.889950156211853</v>
      </c>
      <c r="D18">
        <v>1994</v>
      </c>
      <c r="E18">
        <v>5.8940000000000001</v>
      </c>
      <c r="F18">
        <v>43.408999999999999</v>
      </c>
      <c r="G18">
        <v>4.0880000000000001</v>
      </c>
      <c r="H18">
        <v>65.570999999999998</v>
      </c>
    </row>
    <row r="19" spans="1:8" x14ac:dyDescent="0.25">
      <c r="A19">
        <f t="shared" si="0"/>
        <v>2014</v>
      </c>
      <c r="B19" s="58">
        <v>1.600006103515625</v>
      </c>
      <c r="C19" s="58">
        <v>1.7887980937957764</v>
      </c>
      <c r="D19">
        <v>1995</v>
      </c>
      <c r="E19">
        <v>9.593</v>
      </c>
      <c r="F19">
        <v>39.536999999999999</v>
      </c>
      <c r="G19">
        <v>4.024</v>
      </c>
      <c r="H19">
        <v>62.398000000000003</v>
      </c>
    </row>
    <row r="20" spans="1:8" x14ac:dyDescent="0.25">
      <c r="D20">
        <v>1996</v>
      </c>
      <c r="E20">
        <v>9.0839999999999996</v>
      </c>
      <c r="F20">
        <v>38.817</v>
      </c>
      <c r="G20">
        <v>1.518</v>
      </c>
      <c r="H20">
        <v>60.372999999999998</v>
      </c>
    </row>
    <row r="21" spans="1:8" x14ac:dyDescent="0.25">
      <c r="D21">
        <v>1997</v>
      </c>
      <c r="E21">
        <v>10.778</v>
      </c>
      <c r="F21">
        <v>38.563000000000002</v>
      </c>
      <c r="G21">
        <v>2.9</v>
      </c>
      <c r="H21">
        <v>58.07</v>
      </c>
    </row>
    <row r="22" spans="1:8" x14ac:dyDescent="0.25">
      <c r="B22" s="58"/>
      <c r="C22" s="58"/>
      <c r="D22">
        <v>1998</v>
      </c>
      <c r="E22">
        <v>8.5489999999999995</v>
      </c>
      <c r="F22">
        <v>34.779000000000003</v>
      </c>
      <c r="G22">
        <v>4.2270000000000003</v>
      </c>
      <c r="H22">
        <v>56.12</v>
      </c>
    </row>
    <row r="23" spans="1:8" x14ac:dyDescent="0.25">
      <c r="B23" s="58"/>
      <c r="C23" s="58"/>
      <c r="D23">
        <v>1999</v>
      </c>
      <c r="E23">
        <v>10.201000000000001</v>
      </c>
      <c r="F23">
        <v>34.042000000000002</v>
      </c>
      <c r="G23">
        <v>4.53</v>
      </c>
      <c r="H23">
        <v>55.53</v>
      </c>
    </row>
    <row r="24" spans="1:8" x14ac:dyDescent="0.25">
      <c r="B24" s="58"/>
      <c r="C24" s="58"/>
      <c r="D24">
        <v>2000</v>
      </c>
      <c r="E24">
        <v>9.5210000000000008</v>
      </c>
      <c r="F24">
        <v>31.062999999999999</v>
      </c>
      <c r="G24">
        <v>4.7350000000000003</v>
      </c>
      <c r="H24">
        <v>52.43</v>
      </c>
    </row>
    <row r="25" spans="1:8" x14ac:dyDescent="0.25">
      <c r="B25" s="58"/>
      <c r="C25" s="58"/>
      <c r="D25">
        <v>2001</v>
      </c>
      <c r="E25">
        <v>5.2729999999999997</v>
      </c>
      <c r="F25">
        <v>32.698999999999998</v>
      </c>
      <c r="G25">
        <v>1.5629999999999999</v>
      </c>
      <c r="H25">
        <v>51.670999999999999</v>
      </c>
    </row>
    <row r="26" spans="1:8" x14ac:dyDescent="0.25">
      <c r="B26" s="58"/>
      <c r="C26" s="58"/>
      <c r="D26">
        <v>2002</v>
      </c>
      <c r="E26">
        <v>5.8380000000000001</v>
      </c>
      <c r="F26">
        <v>33.216999999999999</v>
      </c>
      <c r="G26">
        <v>2.0739999999999998</v>
      </c>
      <c r="H26">
        <v>52.865000000000002</v>
      </c>
    </row>
    <row r="27" spans="1:8" x14ac:dyDescent="0.25">
      <c r="B27" s="65"/>
      <c r="C27" s="58"/>
      <c r="D27">
        <v>2003</v>
      </c>
      <c r="E27">
        <v>2.9569999999999999</v>
      </c>
      <c r="F27">
        <v>33.14</v>
      </c>
      <c r="G27">
        <v>2.3860000000000001</v>
      </c>
      <c r="H27">
        <v>52.914999999999999</v>
      </c>
    </row>
    <row r="28" spans="1:8" x14ac:dyDescent="0.25">
      <c r="B28" s="58"/>
      <c r="C28" s="58"/>
      <c r="D28">
        <v>2004</v>
      </c>
      <c r="E28">
        <v>4.5780000000000003</v>
      </c>
      <c r="F28">
        <v>33.253</v>
      </c>
      <c r="G28">
        <v>4.3209999999999997</v>
      </c>
      <c r="H28">
        <v>51.393000000000001</v>
      </c>
    </row>
    <row r="29" spans="1:8" x14ac:dyDescent="0.25">
      <c r="B29" s="58"/>
      <c r="C29" s="58"/>
      <c r="D29">
        <v>2005</v>
      </c>
      <c r="E29">
        <v>5.6740000000000004</v>
      </c>
      <c r="F29">
        <v>33.503999999999998</v>
      </c>
      <c r="G29">
        <v>2.8180000000000001</v>
      </c>
      <c r="H29">
        <v>51.296999999999997</v>
      </c>
    </row>
    <row r="30" spans="1:8" x14ac:dyDescent="0.25">
      <c r="B30" s="58"/>
      <c r="C30" s="58"/>
      <c r="D30">
        <v>2006</v>
      </c>
      <c r="E30">
        <v>5.47</v>
      </c>
      <c r="F30">
        <v>34.073999999999998</v>
      </c>
      <c r="G30">
        <v>4.6879999999999997</v>
      </c>
      <c r="H30">
        <v>50.082999999999998</v>
      </c>
    </row>
    <row r="31" spans="1:8" x14ac:dyDescent="0.25">
      <c r="B31" s="58"/>
      <c r="C31" s="58"/>
      <c r="D31">
        <v>2007</v>
      </c>
      <c r="E31">
        <v>4.9320000000000004</v>
      </c>
      <c r="F31">
        <v>35.972999999999999</v>
      </c>
      <c r="G31">
        <v>3.4049999999999998</v>
      </c>
      <c r="H31">
        <v>48.31</v>
      </c>
    </row>
    <row r="32" spans="1:8" x14ac:dyDescent="0.25">
      <c r="B32" s="58"/>
      <c r="C32" s="58"/>
      <c r="D32">
        <v>2008</v>
      </c>
      <c r="E32">
        <v>-2.61</v>
      </c>
      <c r="F32">
        <v>42.026000000000003</v>
      </c>
      <c r="G32">
        <v>-0.55700000000000005</v>
      </c>
      <c r="H32">
        <v>48.94</v>
      </c>
    </row>
    <row r="33" spans="2:10" x14ac:dyDescent="0.25">
      <c r="B33" s="65"/>
      <c r="C33" s="58"/>
      <c r="D33">
        <v>2009</v>
      </c>
      <c r="E33">
        <v>-6.3710000000000004</v>
      </c>
      <c r="F33">
        <v>47.591999999999999</v>
      </c>
      <c r="G33">
        <v>-5.1849999999999996</v>
      </c>
      <c r="H33">
        <v>51.889000000000003</v>
      </c>
    </row>
    <row r="34" spans="2:10" x14ac:dyDescent="0.25">
      <c r="B34" s="58"/>
      <c r="C34" s="58"/>
      <c r="D34">
        <v>2010</v>
      </c>
      <c r="E34">
        <v>-0.27500000000000002</v>
      </c>
      <c r="F34">
        <v>66.061000000000007</v>
      </c>
      <c r="G34">
        <v>5.9889999999999999</v>
      </c>
      <c r="H34">
        <v>49.619</v>
      </c>
    </row>
    <row r="35" spans="2:10" x14ac:dyDescent="0.25">
      <c r="B35" s="58"/>
      <c r="C35" s="58"/>
      <c r="D35">
        <v>2011</v>
      </c>
      <c r="E35">
        <v>2.7730000000000001</v>
      </c>
      <c r="F35">
        <v>46.133000000000003</v>
      </c>
      <c r="G35">
        <v>2.6640000000000001</v>
      </c>
      <c r="H35">
        <v>49.003</v>
      </c>
    </row>
    <row r="36" spans="2:10" x14ac:dyDescent="0.25">
      <c r="B36" s="58"/>
      <c r="C36" s="58"/>
      <c r="D36">
        <v>2012</v>
      </c>
      <c r="E36">
        <v>-0.313</v>
      </c>
      <c r="F36">
        <v>42.247</v>
      </c>
      <c r="G36">
        <v>-0.28599999999999998</v>
      </c>
      <c r="H36">
        <v>50.204999999999998</v>
      </c>
    </row>
    <row r="37" spans="2:10" x14ac:dyDescent="0.25">
      <c r="B37" s="58"/>
      <c r="C37" s="58"/>
      <c r="D37">
        <v>2013</v>
      </c>
      <c r="E37">
        <v>0.17399999999999999</v>
      </c>
      <c r="F37">
        <v>40.506999999999998</v>
      </c>
      <c r="G37">
        <v>1.282</v>
      </c>
      <c r="H37">
        <v>50.658999999999999</v>
      </c>
    </row>
    <row r="38" spans="2:10" x14ac:dyDescent="0.25">
      <c r="B38" s="58"/>
      <c r="C38" s="58"/>
      <c r="D38" t="s">
        <v>630</v>
      </c>
      <c r="E38">
        <f>AVERAGE(E4:E12)</f>
        <v>2.0433333333333334</v>
      </c>
      <c r="F38">
        <f>AVERAGE(F4:F13)</f>
        <v>50.343800000000002</v>
      </c>
      <c r="G38">
        <f>AVERAGE(G4:G13)</f>
        <v>2.5548999999999995</v>
      </c>
      <c r="H38">
        <f>AVERAGE(H4:H13)</f>
        <v>61.6312</v>
      </c>
    </row>
    <row r="39" spans="2:10" x14ac:dyDescent="0.25">
      <c r="B39" s="65"/>
      <c r="C39" s="58"/>
      <c r="D39" t="s">
        <v>629</v>
      </c>
      <c r="E39">
        <f>AVERAGE(E13:E23)</f>
        <v>6.814454545454546</v>
      </c>
      <c r="F39">
        <f>AVERAGE(F13:F23)</f>
        <v>40.973999999999997</v>
      </c>
      <c r="G39">
        <f>AVERAGE(G14:G23)</f>
        <v>1.9655</v>
      </c>
      <c r="H39">
        <f>AVERAGE(H14:H23)</f>
        <v>61.477199999999996</v>
      </c>
    </row>
    <row r="40" spans="2:10" x14ac:dyDescent="0.25">
      <c r="B40" s="58"/>
      <c r="C40" s="58"/>
      <c r="D40" t="s">
        <v>628</v>
      </c>
      <c r="E40">
        <f>AVERAGE(E24:E37)</f>
        <v>2.687214285714286</v>
      </c>
      <c r="F40">
        <v>39.39</v>
      </c>
      <c r="G40">
        <f>AVERAGE(G24:G37)</f>
        <v>2.1355</v>
      </c>
      <c r="H40">
        <f>AVERAGE(H24:H37)</f>
        <v>50.805642857142864</v>
      </c>
      <c r="I40" t="s">
        <v>638</v>
      </c>
    </row>
    <row r="41" spans="2:10" x14ac:dyDescent="0.25">
      <c r="B41" s="58"/>
      <c r="C41" s="58"/>
      <c r="D41" t="s">
        <v>627</v>
      </c>
      <c r="E41">
        <f>AVERAGE(E24:E31)</f>
        <v>5.5303750000000003</v>
      </c>
      <c r="F41">
        <f>AVERAGE(F24:F31)</f>
        <v>33.365375</v>
      </c>
      <c r="G41">
        <f>AVERAGE(G24:G31)</f>
        <v>3.2487499999999998</v>
      </c>
      <c r="H41">
        <f>AVERAGE(H24:H31)</f>
        <v>51.3705</v>
      </c>
      <c r="I41" s="58">
        <f>AVERAGE(B6:B13)</f>
        <v>1.6028112024068832</v>
      </c>
      <c r="J41" s="58">
        <f>AVERAGE(C6:C13)</f>
        <v>1.9921326488256454</v>
      </c>
    </row>
    <row r="42" spans="2:10" x14ac:dyDescent="0.25">
      <c r="B42" s="58"/>
      <c r="C42" s="58"/>
    </row>
    <row r="43" spans="2:10" x14ac:dyDescent="0.25">
      <c r="B43" s="58"/>
      <c r="C43" s="58"/>
    </row>
    <row r="44" spans="2:10" x14ac:dyDescent="0.25">
      <c r="B44" s="58"/>
      <c r="C44" s="58"/>
      <c r="E44" t="s">
        <v>268</v>
      </c>
      <c r="G44" t="s">
        <v>216</v>
      </c>
    </row>
    <row r="45" spans="2:10" x14ac:dyDescent="0.25">
      <c r="B45" s="65"/>
      <c r="C45" s="58"/>
      <c r="E45" t="s">
        <v>630</v>
      </c>
    </row>
    <row r="46" spans="2:10" x14ac:dyDescent="0.25">
      <c r="B46" s="58"/>
      <c r="C46" s="58"/>
      <c r="D46" t="s">
        <v>637</v>
      </c>
    </row>
    <row r="47" spans="2:10" x14ac:dyDescent="0.25">
      <c r="B47" s="58"/>
      <c r="C47" s="58"/>
      <c r="D47" t="s">
        <v>636</v>
      </c>
    </row>
    <row r="48" spans="2:10" x14ac:dyDescent="0.25">
      <c r="B48" s="58"/>
      <c r="C48" s="58"/>
      <c r="D48" t="s">
        <v>635</v>
      </c>
    </row>
    <row r="49" spans="2:4" x14ac:dyDescent="0.25">
      <c r="B49" s="58"/>
      <c r="C49" s="58"/>
      <c r="D49" t="s">
        <v>634</v>
      </c>
    </row>
    <row r="50" spans="2:4" x14ac:dyDescent="0.25">
      <c r="B50" s="58"/>
      <c r="C50" s="58"/>
    </row>
    <row r="51" spans="2:4" x14ac:dyDescent="0.25">
      <c r="B51" s="65"/>
      <c r="C51" s="58"/>
    </row>
    <row r="52" spans="2:4" x14ac:dyDescent="0.25">
      <c r="B52" s="58"/>
      <c r="C52" s="58"/>
    </row>
    <row r="53" spans="2:4" x14ac:dyDescent="0.25">
      <c r="B53" s="58"/>
      <c r="C53" s="58"/>
    </row>
    <row r="54" spans="2:4" x14ac:dyDescent="0.25">
      <c r="B54" s="58"/>
      <c r="C54" s="58"/>
    </row>
    <row r="55" spans="2:4" x14ac:dyDescent="0.25">
      <c r="B55" s="58"/>
      <c r="C55" s="58"/>
    </row>
    <row r="56" spans="2:4" x14ac:dyDescent="0.25">
      <c r="B56" s="58"/>
      <c r="C56" s="58"/>
    </row>
    <row r="57" spans="2:4" x14ac:dyDescent="0.25">
      <c r="B57" s="65"/>
      <c r="C57" s="58"/>
    </row>
    <row r="58" spans="2:4" x14ac:dyDescent="0.25">
      <c r="B58" s="58"/>
      <c r="C58" s="58"/>
    </row>
    <row r="59" spans="2:4" x14ac:dyDescent="0.25">
      <c r="B59" s="58"/>
      <c r="C59" s="58"/>
    </row>
    <row r="60" spans="2:4" x14ac:dyDescent="0.25">
      <c r="B60" s="58"/>
      <c r="C60" s="58"/>
    </row>
    <row r="61" spans="2:4" x14ac:dyDescent="0.25">
      <c r="B61" s="58"/>
      <c r="C61" s="58"/>
    </row>
    <row r="62" spans="2:4" x14ac:dyDescent="0.25">
      <c r="B62" s="58"/>
      <c r="C62" s="58"/>
    </row>
    <row r="63" spans="2:4" x14ac:dyDescent="0.25">
      <c r="B63" s="65"/>
      <c r="C63" s="58"/>
    </row>
    <row r="64" spans="2:4" x14ac:dyDescent="0.25">
      <c r="B64" s="58"/>
      <c r="C64" s="58"/>
    </row>
    <row r="65" spans="2:3" x14ac:dyDescent="0.25">
      <c r="B65" s="58"/>
      <c r="C65" s="58"/>
    </row>
    <row r="66" spans="2:3" x14ac:dyDescent="0.25">
      <c r="B66" s="58"/>
      <c r="C66" s="58"/>
    </row>
    <row r="67" spans="2:3" x14ac:dyDescent="0.25">
      <c r="B67" s="58"/>
      <c r="C67" s="58"/>
    </row>
    <row r="68" spans="2:3" x14ac:dyDescent="0.25">
      <c r="B68" s="58"/>
      <c r="C68" s="58"/>
    </row>
    <row r="69" spans="2:3" x14ac:dyDescent="0.25">
      <c r="B69" s="65"/>
      <c r="C69" s="58"/>
    </row>
    <row r="70" spans="2:3" x14ac:dyDescent="0.25">
      <c r="B70" s="58"/>
      <c r="C70" s="58"/>
    </row>
    <row r="71" spans="2:3" x14ac:dyDescent="0.25">
      <c r="B71" s="58"/>
      <c r="C71" s="58"/>
    </row>
    <row r="72" spans="2:3" x14ac:dyDescent="0.25">
      <c r="B72" s="58"/>
      <c r="C72" s="58"/>
    </row>
    <row r="73" spans="2:3" x14ac:dyDescent="0.25">
      <c r="B73" s="58"/>
      <c r="C73" s="58"/>
    </row>
    <row r="74" spans="2:3" x14ac:dyDescent="0.25">
      <c r="B74" s="58"/>
      <c r="C74" s="58"/>
    </row>
    <row r="75" spans="2:3" x14ac:dyDescent="0.25">
      <c r="B75" s="65"/>
      <c r="C75" s="58"/>
    </row>
    <row r="76" spans="2:3" x14ac:dyDescent="0.25">
      <c r="B76" s="58"/>
      <c r="C76" s="58"/>
    </row>
    <row r="77" spans="2:3" x14ac:dyDescent="0.25">
      <c r="B77" s="58"/>
      <c r="C77" s="58"/>
    </row>
    <row r="78" spans="2:3" x14ac:dyDescent="0.25">
      <c r="B78" s="58"/>
      <c r="C78" s="58"/>
    </row>
    <row r="79" spans="2:3" x14ac:dyDescent="0.25">
      <c r="B79" s="58"/>
      <c r="C79" s="58"/>
    </row>
    <row r="80" spans="2:3" x14ac:dyDescent="0.25">
      <c r="B80" s="58"/>
      <c r="C80" s="58"/>
    </row>
    <row r="81" spans="2:3" x14ac:dyDescent="0.25">
      <c r="B81" s="65"/>
      <c r="C81" s="58"/>
    </row>
    <row r="82" spans="2:3" x14ac:dyDescent="0.25">
      <c r="B82" s="58"/>
      <c r="C82" s="58"/>
    </row>
    <row r="83" spans="2:3" x14ac:dyDescent="0.25">
      <c r="B83" s="58"/>
      <c r="C83" s="58"/>
    </row>
    <row r="84" spans="2:3" x14ac:dyDescent="0.25">
      <c r="B84" s="58"/>
      <c r="C84" s="58"/>
    </row>
    <row r="85" spans="2:3" x14ac:dyDescent="0.25">
      <c r="B85" s="58"/>
      <c r="C85" s="58"/>
    </row>
    <row r="86" spans="2:3" x14ac:dyDescent="0.25">
      <c r="B86" s="58"/>
      <c r="C86" s="58"/>
    </row>
    <row r="87" spans="2:3" x14ac:dyDescent="0.25">
      <c r="B87" s="65"/>
      <c r="C87" s="58"/>
    </row>
    <row r="88" spans="2:3" x14ac:dyDescent="0.25">
      <c r="B88" s="58"/>
      <c r="C88" s="58"/>
    </row>
    <row r="89" spans="2:3" x14ac:dyDescent="0.25">
      <c r="B89" s="58"/>
      <c r="C89" s="58"/>
    </row>
    <row r="90" spans="2:3" x14ac:dyDescent="0.25">
      <c r="B90" s="58"/>
      <c r="C90" s="58"/>
    </row>
    <row r="91" spans="2:3" x14ac:dyDescent="0.25">
      <c r="B91" s="58"/>
      <c r="C91" s="58"/>
    </row>
    <row r="92" spans="2:3" x14ac:dyDescent="0.25">
      <c r="B92" s="58"/>
      <c r="C92" s="58"/>
    </row>
    <row r="93" spans="2:3" x14ac:dyDescent="0.25">
      <c r="B93" s="65"/>
      <c r="C93" s="58"/>
    </row>
    <row r="94" spans="2:3" x14ac:dyDescent="0.25">
      <c r="B94" s="58"/>
      <c r="C94" s="58"/>
    </row>
    <row r="95" spans="2:3" x14ac:dyDescent="0.25">
      <c r="B95" s="58"/>
      <c r="C95" s="58"/>
    </row>
    <row r="96" spans="2:3" x14ac:dyDescent="0.25">
      <c r="B96" s="58"/>
      <c r="C96" s="58"/>
    </row>
    <row r="97" spans="2:3" x14ac:dyDescent="0.25">
      <c r="B97" s="58"/>
      <c r="C97" s="58"/>
    </row>
    <row r="98" spans="2:3" x14ac:dyDescent="0.25">
      <c r="B98" s="58"/>
      <c r="C98" s="58"/>
    </row>
    <row r="99" spans="2:3" x14ac:dyDescent="0.25">
      <c r="B99" s="65"/>
      <c r="C99" s="5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1"/>
  <sheetViews>
    <sheetView workbookViewId="0">
      <selection activeCell="D25" sqref="D25"/>
    </sheetView>
  </sheetViews>
  <sheetFormatPr defaultColWidth="39.5703125" defaultRowHeight="15" x14ac:dyDescent="0.25"/>
  <cols>
    <col min="1" max="1" width="10" customWidth="1"/>
  </cols>
  <sheetData>
    <row r="1" spans="2:4" x14ac:dyDescent="0.25">
      <c r="C1" t="s">
        <v>653</v>
      </c>
    </row>
    <row r="2" spans="2:4" x14ac:dyDescent="0.25">
      <c r="B2" t="s">
        <v>652</v>
      </c>
      <c r="C2" t="s">
        <v>627</v>
      </c>
      <c r="D2" t="s">
        <v>628</v>
      </c>
    </row>
    <row r="3" spans="2:4" x14ac:dyDescent="0.25">
      <c r="B3" t="s">
        <v>651</v>
      </c>
      <c r="C3">
        <v>4.60825</v>
      </c>
      <c r="D3">
        <v>4.169428571428571</v>
      </c>
    </row>
    <row r="4" spans="2:4" x14ac:dyDescent="0.25">
      <c r="B4" t="s">
        <v>650</v>
      </c>
      <c r="C4">
        <v>4.3571249999999999</v>
      </c>
      <c r="D4">
        <v>4.1966428571428569</v>
      </c>
    </row>
    <row r="5" spans="2:4" x14ac:dyDescent="0.25">
      <c r="B5" t="s">
        <v>649</v>
      </c>
      <c r="C5">
        <v>4.41275</v>
      </c>
      <c r="D5">
        <v>3.8955714285714289</v>
      </c>
    </row>
    <row r="6" spans="2:4" x14ac:dyDescent="0.25">
      <c r="B6" t="s">
        <v>648</v>
      </c>
      <c r="C6">
        <v>4.0874999999999995</v>
      </c>
      <c r="D6">
        <v>2.8232857142857144</v>
      </c>
    </row>
    <row r="7" spans="2:4" x14ac:dyDescent="0.25">
      <c r="B7" t="s">
        <v>647</v>
      </c>
      <c r="C7">
        <v>2.911</v>
      </c>
      <c r="D7">
        <v>1.6258571428571431</v>
      </c>
    </row>
    <row r="9" spans="2:4" s="64" customFormat="1" x14ac:dyDescent="0.25"/>
    <row r="36" spans="1:60" s="66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66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66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66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66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66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66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66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66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66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66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66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66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66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66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66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66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66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66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66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66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66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66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6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66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6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66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66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66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s="66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s="66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s="66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s="66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s="66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66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66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66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66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66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66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66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66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66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66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66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66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66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66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66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66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66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66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66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66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66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66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66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66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66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66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66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66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66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66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66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66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66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66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66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66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66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66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66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66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66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66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66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66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66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66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66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66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66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66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66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66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66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66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66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66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66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66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66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66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66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66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66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66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66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66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66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66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66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66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66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66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66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66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s="66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s="66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66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66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66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66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s="66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s="66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66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66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66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66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s="66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s="66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66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66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66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60" s="66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1:60" s="66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1:60" s="66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1:60" s="66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1:60" s="66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1:60" s="66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1:60" s="66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1:60" s="66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1:60" s="66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1:60" s="66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s="66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1:60" s="66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1:60" s="66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1:60" s="66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1:60" s="66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1:60" s="66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1:60" s="66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1:60" s="66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1:60" s="66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1:60" s="66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1:60" s="66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1:60" s="66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1:60" s="66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1:60" s="66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1:60" s="66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1:60" s="66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1:60" s="66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1:60" s="66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1:60" s="66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1:60" s="66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1:60" s="66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1:60" s="66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1:60" s="66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1:60" s="66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1:60" s="66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1:60" s="66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1:60" s="66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1:60" s="66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201" spans="1:60" s="66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s="66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s="66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 s="66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1:60" s="66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</row>
    <row r="206" spans="1:60" s="66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</row>
    <row r="207" spans="1:60" s="66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</row>
    <row r="209" spans="1:60" s="66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</row>
    <row r="210" spans="1:60" s="66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</row>
    <row r="211" spans="1:60" s="66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7"/>
  <sheetViews>
    <sheetView topLeftCell="B8" zoomScale="101" workbookViewId="0">
      <pane xSplit="2" ySplit="4" topLeftCell="F151" activePane="bottomRight" state="frozen"/>
      <selection activeCell="A154" sqref="A154:XFD154"/>
      <selection pane="topRight" activeCell="A154" sqref="A154:XFD154"/>
      <selection pane="bottomLeft" activeCell="A154" sqref="A154:XFD154"/>
      <selection pane="bottomRight" activeCell="N171" sqref="N171"/>
    </sheetView>
  </sheetViews>
  <sheetFormatPr defaultRowHeight="15" x14ac:dyDescent="0.25"/>
  <cols>
    <col min="1" max="1" width="19.7109375" customWidth="1"/>
    <col min="3" max="3" width="16.42578125" customWidth="1"/>
    <col min="4" max="4" width="13.42578125" customWidth="1"/>
    <col min="5" max="5" width="13" customWidth="1"/>
    <col min="22" max="22" width="15.7109375" customWidth="1"/>
    <col min="23" max="23" width="14.140625" customWidth="1"/>
    <col min="24" max="27" width="9.140625" customWidth="1"/>
  </cols>
  <sheetData>
    <row r="1" spans="1:28" hidden="1" x14ac:dyDescent="0.25">
      <c r="A1" t="s">
        <v>681</v>
      </c>
      <c r="B1" t="s">
        <v>680</v>
      </c>
      <c r="C1" s="58">
        <v>0.50253885984420776</v>
      </c>
      <c r="D1" s="58">
        <v>0.44584345817565918</v>
      </c>
      <c r="E1" s="58">
        <v>0.43337425589561462</v>
      </c>
      <c r="F1" s="58">
        <v>0.58185470104217529</v>
      </c>
      <c r="G1" s="58">
        <v>0.50423246622085571</v>
      </c>
      <c r="H1" s="58">
        <v>0.34794554114341736</v>
      </c>
      <c r="I1" s="58">
        <v>0.50511544942855835</v>
      </c>
      <c r="J1" s="58">
        <v>0.39201533794403076</v>
      </c>
      <c r="K1" s="58">
        <v>0.50610619783401489</v>
      </c>
      <c r="L1" s="58">
        <f t="shared" ref="L1:L7" si="0">AVERAGE(E1:K1)</f>
        <v>0.46723484992980957</v>
      </c>
      <c r="M1" s="58">
        <v>0.50638699531555176</v>
      </c>
      <c r="N1" s="58">
        <v>0.59570771455764771</v>
      </c>
      <c r="O1" s="58">
        <v>0.63626283407211304</v>
      </c>
      <c r="P1" s="58">
        <v>0.5584179162979126</v>
      </c>
      <c r="Q1" s="58">
        <v>0.44495883584022522</v>
      </c>
      <c r="R1" s="58">
        <v>0.40532970428466797</v>
      </c>
      <c r="S1" s="58">
        <v>0.48036980628967285</v>
      </c>
      <c r="T1" s="58"/>
      <c r="U1" t="e">
        <f>(L1-#REF!)/(#REF!-#REF!)</f>
        <v>#REF!</v>
      </c>
      <c r="V1">
        <v>1.5157499999999999</v>
      </c>
      <c r="W1">
        <v>29.533874999999998</v>
      </c>
      <c r="X1" s="32" t="e">
        <f t="shared" ref="X1:X7" si="1">U1</f>
        <v>#REF!</v>
      </c>
      <c r="Y1" t="s">
        <v>443</v>
      </c>
      <c r="AB1" s="67">
        <f t="shared" ref="AB1:AB7" si="2">AVERAGE(L1:R1)</f>
        <v>0.51632840718541828</v>
      </c>
    </row>
    <row r="2" spans="1:28" hidden="1" x14ac:dyDescent="0.25">
      <c r="A2" t="s">
        <v>679</v>
      </c>
      <c r="B2" t="s">
        <v>678</v>
      </c>
      <c r="C2" s="58">
        <v>-1.1478601694107056</v>
      </c>
      <c r="D2" s="58">
        <v>-1.2513874769210815</v>
      </c>
      <c r="E2" s="58">
        <v>-0.94952362775802612</v>
      </c>
      <c r="F2" s="58">
        <v>-1.1857262849807739</v>
      </c>
      <c r="G2" s="58">
        <v>-1.1060096025466919</v>
      </c>
      <c r="H2" s="58">
        <v>-1.0094581842422485</v>
      </c>
      <c r="I2" s="58">
        <v>-1.1991685628890991</v>
      </c>
      <c r="J2" s="58">
        <v>-1.1629923582077026</v>
      </c>
      <c r="K2" s="58">
        <v>-1.0920034646987915</v>
      </c>
      <c r="L2" s="58">
        <f t="shared" si="0"/>
        <v>-1.1006974407604762</v>
      </c>
      <c r="M2" s="58">
        <v>-0.8624998927116394</v>
      </c>
      <c r="N2" s="58">
        <v>-0.64582675695419312</v>
      </c>
      <c r="O2" s="58">
        <v>-0.74128365516662598</v>
      </c>
      <c r="P2" s="58">
        <v>-0.72319680452346802</v>
      </c>
      <c r="Q2" s="58">
        <v>-0.93964838981628418</v>
      </c>
      <c r="R2" s="58">
        <v>-0.93548935651779175</v>
      </c>
      <c r="S2" s="58">
        <v>-0.6317669153213501</v>
      </c>
      <c r="T2" s="58"/>
      <c r="U2" t="e">
        <f>(L2-#REF!)/(#REF!-#REF!)</f>
        <v>#REF!</v>
      </c>
      <c r="V2">
        <v>5.95</v>
      </c>
      <c r="W2">
        <v>33.229875</v>
      </c>
      <c r="X2" s="32" t="e">
        <f t="shared" si="1"/>
        <v>#REF!</v>
      </c>
      <c r="Y2" t="s">
        <v>442</v>
      </c>
      <c r="AB2" s="67">
        <f t="shared" si="2"/>
        <v>-0.8498060423500684</v>
      </c>
    </row>
    <row r="3" spans="1:28" hidden="1" x14ac:dyDescent="0.25">
      <c r="A3" t="s">
        <v>677</v>
      </c>
      <c r="B3" t="s">
        <v>676</v>
      </c>
      <c r="C3" s="58" t="e">
        <v>#N/A</v>
      </c>
      <c r="D3" s="58">
        <v>-0.44098317623138428</v>
      </c>
      <c r="E3" s="58">
        <v>-0.54598701000213623</v>
      </c>
      <c r="F3" s="58">
        <v>-0.82045495510101318</v>
      </c>
      <c r="G3" s="58">
        <v>-0.87603205442428589</v>
      </c>
      <c r="H3" s="58">
        <v>-0.63916867971420288</v>
      </c>
      <c r="I3" s="58">
        <v>-0.35480061173439026</v>
      </c>
      <c r="J3" s="58">
        <v>-0.47408279776573181</v>
      </c>
      <c r="K3" s="58">
        <v>-0.46491101384162903</v>
      </c>
      <c r="L3" s="58">
        <f t="shared" si="0"/>
        <v>-0.5964910175119128</v>
      </c>
      <c r="M3" s="58">
        <v>-0.33091661334037781</v>
      </c>
      <c r="N3" s="58">
        <v>-0.34747108817100525</v>
      </c>
      <c r="O3" s="58">
        <v>-0.2780347466468811</v>
      </c>
      <c r="P3" s="58">
        <v>-0.24811851978302002</v>
      </c>
      <c r="Q3" s="58">
        <v>-0.22272919118404388</v>
      </c>
      <c r="R3" s="58">
        <v>-0.21337442100048065</v>
      </c>
      <c r="S3" s="58">
        <v>-0.54616981744766235</v>
      </c>
      <c r="T3" s="58"/>
      <c r="U3" t="e">
        <f>(L3-#REF!)/(#REF!-#REF!)</f>
        <v>#REF!</v>
      </c>
      <c r="V3">
        <v>3.0679999999999996</v>
      </c>
      <c r="W3">
        <v>20.986874999999998</v>
      </c>
      <c r="X3" s="32" t="e">
        <f t="shared" si="1"/>
        <v>#REF!</v>
      </c>
      <c r="Y3" t="s">
        <v>441</v>
      </c>
      <c r="AB3" s="67">
        <f t="shared" si="2"/>
        <v>-0.31959079966253162</v>
      </c>
    </row>
    <row r="4" spans="1:28" hidden="1" x14ac:dyDescent="0.25">
      <c r="A4" t="s">
        <v>675</v>
      </c>
      <c r="B4" t="s">
        <v>674</v>
      </c>
      <c r="C4" s="58">
        <v>-0.71760773658752441</v>
      </c>
      <c r="D4" s="58">
        <v>-0.82691586017608643</v>
      </c>
      <c r="E4" s="58">
        <v>-0.75682175159454346</v>
      </c>
      <c r="F4" s="58">
        <v>-1.007900595664978</v>
      </c>
      <c r="G4" s="58">
        <v>-0.95112705230712891</v>
      </c>
      <c r="H4" s="58">
        <v>-1.0176771879196167</v>
      </c>
      <c r="I4" s="58">
        <v>-0.89763158559799194</v>
      </c>
      <c r="J4" s="58">
        <v>-1.0367382764816284</v>
      </c>
      <c r="K4" s="58">
        <v>-1.0532984733581543</v>
      </c>
      <c r="L4" s="58">
        <f t="shared" si="0"/>
        <v>-0.96017070327486309</v>
      </c>
      <c r="M4" s="58">
        <v>-1.105199933052063</v>
      </c>
      <c r="N4" s="58">
        <v>-0.97254133224487305</v>
      </c>
      <c r="O4" s="58">
        <v>-1.1023417711257935</v>
      </c>
      <c r="P4" s="58">
        <v>-1.1890743970870972</v>
      </c>
      <c r="Q4" s="58">
        <v>-1.1367987394332886</v>
      </c>
      <c r="R4" s="58">
        <v>-1.1356409788131714</v>
      </c>
      <c r="S4" s="58">
        <v>-1.2289538383483887</v>
      </c>
      <c r="T4" s="58"/>
      <c r="U4" t="e">
        <f>(L4-#REF!)/(#REF!-#REF!)</f>
        <v>#REF!</v>
      </c>
      <c r="V4">
        <v>4.7126249999999992</v>
      </c>
      <c r="W4">
        <v>33.002249999999997</v>
      </c>
      <c r="X4" s="32" t="e">
        <f t="shared" si="1"/>
        <v>#REF!</v>
      </c>
      <c r="Y4" t="s">
        <v>440</v>
      </c>
      <c r="AB4" s="67">
        <f t="shared" si="2"/>
        <v>-1.0859668364330213</v>
      </c>
    </row>
    <row r="5" spans="1:28" hidden="1" x14ac:dyDescent="0.25">
      <c r="A5" t="s">
        <v>673</v>
      </c>
      <c r="B5" t="s">
        <v>672</v>
      </c>
      <c r="C5" s="58">
        <v>-0.46712687611579895</v>
      </c>
      <c r="D5" s="58">
        <v>-0.36877930164337158</v>
      </c>
      <c r="E5" s="58">
        <v>-0.43828585743904114</v>
      </c>
      <c r="F5" s="58">
        <v>-0.44385135173797607</v>
      </c>
      <c r="G5" s="58">
        <v>-0.4278266429901123</v>
      </c>
      <c r="H5" s="58">
        <v>-0.44335484504699707</v>
      </c>
      <c r="I5" s="58">
        <v>-0.20088693499565125</v>
      </c>
      <c r="J5" s="58">
        <v>-0.20117004215717316</v>
      </c>
      <c r="K5" s="58">
        <v>-0.21755844354629517</v>
      </c>
      <c r="L5" s="58">
        <f t="shared" si="0"/>
        <v>-0.3389905882733209</v>
      </c>
      <c r="M5" s="58">
        <v>-0.20298667252063751</v>
      </c>
      <c r="N5" s="58">
        <v>-0.2486034631729126</v>
      </c>
      <c r="O5" s="58">
        <v>-0.26254945993423462</v>
      </c>
      <c r="P5" s="58">
        <v>-0.23181554675102234</v>
      </c>
      <c r="Q5" s="58">
        <v>-0.29068294167518616</v>
      </c>
      <c r="R5" s="58">
        <v>-0.29900053143501282</v>
      </c>
      <c r="S5" s="58">
        <v>-6.2304392457008362E-2</v>
      </c>
      <c r="T5" s="58"/>
      <c r="U5" t="e">
        <f>(L5-#REF!)/(#REF!-#REF!)</f>
        <v>#REF!</v>
      </c>
      <c r="V5">
        <v>7.1932499999999999</v>
      </c>
      <c r="W5">
        <v>25.658374999999996</v>
      </c>
      <c r="X5" s="32" t="e">
        <f t="shared" si="1"/>
        <v>#REF!</v>
      </c>
      <c r="Y5" t="s">
        <v>439</v>
      </c>
      <c r="AB5" s="67">
        <f t="shared" si="2"/>
        <v>-0.26780417196604672</v>
      </c>
    </row>
    <row r="6" spans="1:28" hidden="1" x14ac:dyDescent="0.25">
      <c r="A6" t="s">
        <v>671</v>
      </c>
      <c r="B6" t="s">
        <v>670</v>
      </c>
      <c r="C6" s="58">
        <v>-0.58759850263595581</v>
      </c>
      <c r="D6" s="58">
        <v>-0.7538750171661377</v>
      </c>
      <c r="E6" s="58">
        <v>-0.78456377983093262</v>
      </c>
      <c r="F6" s="58">
        <v>-0.81239944696426392</v>
      </c>
      <c r="G6" s="58">
        <v>-0.74040454626083374</v>
      </c>
      <c r="H6" s="58">
        <v>-0.91232436895370483</v>
      </c>
      <c r="I6" s="58">
        <v>-0.93017870187759399</v>
      </c>
      <c r="J6" s="58">
        <v>-0.91927355527877808</v>
      </c>
      <c r="K6" s="58">
        <v>-0.86069607734680176</v>
      </c>
      <c r="L6" s="58">
        <f t="shared" si="0"/>
        <v>-0.85140578235898701</v>
      </c>
      <c r="M6" s="58">
        <v>-0.87421375513076782</v>
      </c>
      <c r="N6" s="58">
        <v>-1.0780798196792603</v>
      </c>
      <c r="O6" s="58">
        <v>-1.0219128131866455</v>
      </c>
      <c r="P6" s="58">
        <v>-1.1308335065841675</v>
      </c>
      <c r="Q6" s="58">
        <v>-1.27576744556427</v>
      </c>
      <c r="R6" s="58">
        <v>-1.2033010721206665</v>
      </c>
      <c r="S6" s="58">
        <v>-1.4054406881332397</v>
      </c>
      <c r="T6" s="58"/>
      <c r="U6" t="e">
        <f>(L6-#REF!)/(#REF!-#REF!)</f>
        <v>#REF!</v>
      </c>
      <c r="V6">
        <v>4.217625</v>
      </c>
      <c r="W6">
        <v>34.615875000000003</v>
      </c>
      <c r="X6" s="32" t="e">
        <f t="shared" si="1"/>
        <v>#REF!</v>
      </c>
      <c r="Y6" t="s">
        <v>438</v>
      </c>
      <c r="AB6" s="67">
        <f t="shared" si="2"/>
        <v>-1.0622163135178235</v>
      </c>
    </row>
    <row r="7" spans="1:28" hidden="1" x14ac:dyDescent="0.25">
      <c r="A7" t="s">
        <v>669</v>
      </c>
      <c r="B7" t="s">
        <v>668</v>
      </c>
      <c r="C7" s="58">
        <v>-1.060415506362915</v>
      </c>
      <c r="D7" s="58">
        <v>-0.85642433166503906</v>
      </c>
      <c r="E7" s="58">
        <v>-0.85829496383666992</v>
      </c>
      <c r="F7" s="58">
        <v>-0.80718868970870972</v>
      </c>
      <c r="G7" s="58">
        <v>-0.82251954078674316</v>
      </c>
      <c r="H7" s="58">
        <v>-0.81642192602157593</v>
      </c>
      <c r="I7" s="58">
        <v>-0.93610066175460815</v>
      </c>
      <c r="J7" s="58">
        <v>-0.81318718194961548</v>
      </c>
      <c r="K7" s="58">
        <v>-0.71129751205444336</v>
      </c>
      <c r="L7" s="58">
        <f t="shared" si="0"/>
        <v>-0.82357292515890934</v>
      </c>
      <c r="M7" s="58">
        <v>-0.72927623987197876</v>
      </c>
      <c r="N7" s="58">
        <v>-0.79114013910293579</v>
      </c>
      <c r="O7" s="58">
        <v>-0.83001482486724854</v>
      </c>
      <c r="P7" s="58">
        <v>-0.63576287031173706</v>
      </c>
      <c r="Q7" s="58">
        <v>-0.49971669912338257</v>
      </c>
      <c r="R7" s="58">
        <v>-0.51669728755950928</v>
      </c>
      <c r="S7" s="58">
        <v>-0.46850568056106567</v>
      </c>
      <c r="T7" s="58"/>
      <c r="U7" t="e">
        <f>(L7-#REF!)/(#REF!-#REF!)</f>
        <v>#REF!</v>
      </c>
      <c r="V7">
        <v>6.3583750000000006</v>
      </c>
      <c r="W7">
        <v>23.699249999999999</v>
      </c>
      <c r="X7" s="32" t="e">
        <f t="shared" si="1"/>
        <v>#REF!</v>
      </c>
      <c r="Y7" t="s">
        <v>437</v>
      </c>
      <c r="AB7" s="67">
        <f t="shared" si="2"/>
        <v>-0.68945442657081457</v>
      </c>
    </row>
    <row r="10" spans="1:28" x14ac:dyDescent="0.25">
      <c r="D10" t="s">
        <v>667</v>
      </c>
      <c r="E10" t="s">
        <v>666</v>
      </c>
      <c r="F10" t="s">
        <v>665</v>
      </c>
    </row>
    <row r="11" spans="1:28" x14ac:dyDescent="0.25">
      <c r="D11" s="69" t="s">
        <v>628</v>
      </c>
      <c r="E11" s="69" t="s">
        <v>628</v>
      </c>
      <c r="F11" s="69" t="s">
        <v>628</v>
      </c>
    </row>
    <row r="12" spans="1:28" x14ac:dyDescent="0.25">
      <c r="C12" t="s">
        <v>623</v>
      </c>
      <c r="D12">
        <v>29.993642857142852</v>
      </c>
      <c r="E12">
        <v>4.8197857142857137</v>
      </c>
      <c r="F12">
        <v>0.30355040809731837</v>
      </c>
    </row>
    <row r="13" spans="1:28" x14ac:dyDescent="0.25">
      <c r="C13" t="s">
        <v>622</v>
      </c>
      <c r="D13">
        <v>34.610999999999997</v>
      </c>
      <c r="E13">
        <v>3.6683571428571429</v>
      </c>
      <c r="F13">
        <v>0.26136418794414135</v>
      </c>
    </row>
    <row r="14" spans="1:28" x14ac:dyDescent="0.25">
      <c r="C14" t="s">
        <v>620</v>
      </c>
      <c r="D14">
        <v>30.21257142857143</v>
      </c>
      <c r="E14">
        <v>1.6605714285714284</v>
      </c>
      <c r="F14">
        <v>0.55012509422332623</v>
      </c>
    </row>
    <row r="15" spans="1:28" x14ac:dyDescent="0.25">
      <c r="C15" t="s">
        <v>619</v>
      </c>
      <c r="D15">
        <v>26.083714285714287</v>
      </c>
      <c r="E15">
        <v>3.7135714285714281</v>
      </c>
      <c r="F15">
        <v>0.38317927292281129</v>
      </c>
    </row>
    <row r="16" spans="1:28" x14ac:dyDescent="0.25">
      <c r="C16" t="s">
        <v>617</v>
      </c>
      <c r="D16">
        <v>35.700857142857139</v>
      </c>
      <c r="E16">
        <v>2.9985000000000004</v>
      </c>
      <c r="F16">
        <v>0.88979900054622696</v>
      </c>
    </row>
    <row r="17" spans="3:6" x14ac:dyDescent="0.25">
      <c r="C17" t="s">
        <v>616</v>
      </c>
      <c r="D17">
        <v>51.16328571428572</v>
      </c>
      <c r="E17">
        <v>1.6258571428571431</v>
      </c>
      <c r="F17">
        <v>0.89851168999093745</v>
      </c>
    </row>
    <row r="18" spans="3:6" x14ac:dyDescent="0.25">
      <c r="C18" t="s">
        <v>614</v>
      </c>
      <c r="D18">
        <v>26.711214285714284</v>
      </c>
      <c r="E18">
        <v>5.1121428571428584</v>
      </c>
      <c r="F18">
        <v>0.55112226338478409</v>
      </c>
    </row>
    <row r="19" spans="3:6" x14ac:dyDescent="0.25">
      <c r="C19" t="s">
        <v>613</v>
      </c>
      <c r="D19">
        <v>12.727142857142853</v>
      </c>
      <c r="E19">
        <v>5.8937857142857144</v>
      </c>
      <c r="F19">
        <v>0.21861475313905218</v>
      </c>
    </row>
    <row r="20" spans="3:6" x14ac:dyDescent="0.25">
      <c r="C20" t="s">
        <v>612</v>
      </c>
      <c r="D20">
        <v>38.538071428571428</v>
      </c>
      <c r="E20">
        <v>0.88721428571428562</v>
      </c>
      <c r="F20">
        <v>0.7904690523190705</v>
      </c>
    </row>
    <row r="21" spans="3:6" x14ac:dyDescent="0.25">
      <c r="C21" t="s">
        <v>611</v>
      </c>
      <c r="D21">
        <v>41.700857142857153</v>
      </c>
      <c r="E21">
        <v>6.3179285714285713</v>
      </c>
      <c r="F21">
        <v>0.14113415356748532</v>
      </c>
    </row>
    <row r="22" spans="3:6" x14ac:dyDescent="0.25">
      <c r="C22" t="s">
        <v>610</v>
      </c>
      <c r="D22">
        <v>50.610000000000007</v>
      </c>
      <c r="E22">
        <v>1.480285714285714</v>
      </c>
      <c r="F22">
        <v>0.87437579742913274</v>
      </c>
    </row>
    <row r="23" spans="3:6" x14ac:dyDescent="0.25">
      <c r="C23" t="s">
        <v>609</v>
      </c>
      <c r="D23">
        <v>29.747357142857144</v>
      </c>
      <c r="E23">
        <v>4.2946428571428577</v>
      </c>
      <c r="F23">
        <v>0.33987748502399373</v>
      </c>
    </row>
    <row r="24" spans="3:6" x14ac:dyDescent="0.25">
      <c r="C24" t="s">
        <v>608</v>
      </c>
      <c r="D24">
        <v>21.827714285714286</v>
      </c>
      <c r="E24">
        <v>4.1690000000000014</v>
      </c>
      <c r="F24">
        <v>0.29020012246088461</v>
      </c>
    </row>
    <row r="25" spans="3:6" x14ac:dyDescent="0.25">
      <c r="C25" t="s">
        <v>607</v>
      </c>
      <c r="D25">
        <v>38.340428571428568</v>
      </c>
      <c r="E25">
        <v>8.0004999999999988</v>
      </c>
      <c r="F25">
        <v>0.52422514250034291</v>
      </c>
    </row>
    <row r="26" spans="3:6" x14ac:dyDescent="0.25">
      <c r="C26" t="s">
        <v>606</v>
      </c>
      <c r="D26">
        <v>33.368714285714283</v>
      </c>
      <c r="E26">
        <v>4.1500714285714286</v>
      </c>
      <c r="F26">
        <v>0.28956590612250976</v>
      </c>
    </row>
    <row r="27" spans="3:6" x14ac:dyDescent="0.25">
      <c r="C27" t="s">
        <v>605</v>
      </c>
      <c r="D27">
        <v>48.784142857142861</v>
      </c>
      <c r="E27">
        <v>3.1039999999999996</v>
      </c>
      <c r="F27">
        <v>0.23312003432861844</v>
      </c>
    </row>
    <row r="28" spans="3:6" x14ac:dyDescent="0.25">
      <c r="C28" t="s">
        <v>604</v>
      </c>
      <c r="D28">
        <v>39.309285714285714</v>
      </c>
      <c r="E28">
        <v>4.4082857142857144</v>
      </c>
      <c r="F28">
        <v>0.56382537311114589</v>
      </c>
    </row>
    <row r="29" spans="3:6" x14ac:dyDescent="0.25">
      <c r="C29" t="s">
        <v>603</v>
      </c>
      <c r="D29">
        <v>38.061857142857143</v>
      </c>
      <c r="E29">
        <v>3.5392142857142859</v>
      </c>
      <c r="F29">
        <v>0.40325397370547034</v>
      </c>
    </row>
    <row r="30" spans="3:6" x14ac:dyDescent="0.25">
      <c r="C30" t="s">
        <v>602</v>
      </c>
      <c r="D30">
        <v>36.256785714285719</v>
      </c>
      <c r="E30">
        <v>1.3813571428571427</v>
      </c>
      <c r="F30">
        <v>0.6310383266985522</v>
      </c>
    </row>
    <row r="31" spans="3:6" x14ac:dyDescent="0.25">
      <c r="C31" t="s">
        <v>601</v>
      </c>
      <c r="D31">
        <v>34.910714285714285</v>
      </c>
      <c r="E31">
        <v>3.5614285714285714</v>
      </c>
      <c r="F31">
        <v>0.44469697703213512</v>
      </c>
    </row>
    <row r="32" spans="3:6" x14ac:dyDescent="0.25">
      <c r="C32" t="s">
        <v>600</v>
      </c>
      <c r="D32">
        <v>23.233357142857141</v>
      </c>
      <c r="E32">
        <v>5.8652142857142859</v>
      </c>
      <c r="F32">
        <v>0.25329080745902749</v>
      </c>
    </row>
    <row r="33" spans="3:6" x14ac:dyDescent="0.25">
      <c r="C33" t="s">
        <v>599</v>
      </c>
      <c r="D33">
        <v>31.018571428571423</v>
      </c>
      <c r="E33">
        <v>3.5047857142857142</v>
      </c>
      <c r="F33">
        <v>9.1304938424567356E-2</v>
      </c>
    </row>
    <row r="34" spans="3:6" x14ac:dyDescent="0.25">
      <c r="C34" t="s">
        <v>596</v>
      </c>
      <c r="D34">
        <v>17.239571428571427</v>
      </c>
      <c r="E34">
        <v>3.6848571428571431</v>
      </c>
      <c r="F34">
        <v>0.19901974920722407</v>
      </c>
    </row>
    <row r="35" spans="3:6" x14ac:dyDescent="0.25">
      <c r="C35" t="s">
        <v>595</v>
      </c>
      <c r="D35">
        <v>40.532142857142851</v>
      </c>
      <c r="E35">
        <v>2.2282142857142859</v>
      </c>
      <c r="F35">
        <v>0.91513764166515554</v>
      </c>
    </row>
    <row r="36" spans="3:6" x14ac:dyDescent="0.25">
      <c r="C36" t="s">
        <v>594</v>
      </c>
      <c r="D36">
        <v>15.539714285714286</v>
      </c>
      <c r="E36">
        <v>-0.8295714285714284</v>
      </c>
      <c r="F36">
        <v>2.3078227780401979E-2</v>
      </c>
    </row>
    <row r="37" spans="3:6" x14ac:dyDescent="0.25">
      <c r="C37" t="s">
        <v>592</v>
      </c>
      <c r="D37">
        <v>22.295642857142859</v>
      </c>
      <c r="E37">
        <v>4.3600000000000003</v>
      </c>
      <c r="F37">
        <v>0.74209565077953898</v>
      </c>
    </row>
    <row r="38" spans="3:6" x14ac:dyDescent="0.25">
      <c r="C38" t="s">
        <v>591</v>
      </c>
      <c r="D38">
        <v>21.645642857142857</v>
      </c>
      <c r="E38">
        <v>9.8685714285714283</v>
      </c>
      <c r="F38">
        <v>0.42778014297705708</v>
      </c>
    </row>
    <row r="39" spans="3:6" x14ac:dyDescent="0.25">
      <c r="C39" t="s">
        <v>590</v>
      </c>
      <c r="D39">
        <v>27.842714285714287</v>
      </c>
      <c r="E39">
        <v>4.2432142857142852</v>
      </c>
      <c r="F39">
        <v>0.38796648506808185</v>
      </c>
    </row>
    <row r="40" spans="3:6" x14ac:dyDescent="0.25">
      <c r="C40" t="s">
        <v>589</v>
      </c>
      <c r="D40">
        <v>22.232714285714287</v>
      </c>
      <c r="E40">
        <v>2.1883571428571433</v>
      </c>
      <c r="F40">
        <v>0</v>
      </c>
    </row>
    <row r="41" spans="3:6" x14ac:dyDescent="0.25">
      <c r="C41" t="s">
        <v>588</v>
      </c>
      <c r="D41">
        <v>17.235142857142854</v>
      </c>
      <c r="E41">
        <v>4.2025714285714288</v>
      </c>
      <c r="F41">
        <v>0.49551837885451627</v>
      </c>
    </row>
    <row r="42" spans="3:6" x14ac:dyDescent="0.25">
      <c r="C42" t="s">
        <v>586</v>
      </c>
      <c r="D42">
        <v>46.363666666666681</v>
      </c>
      <c r="E42">
        <v>1.8685000000000003</v>
      </c>
      <c r="F42">
        <v>0.55830395883681105</v>
      </c>
    </row>
    <row r="43" spans="3:6" x14ac:dyDescent="0.25">
      <c r="C43" t="s">
        <v>585</v>
      </c>
      <c r="D43">
        <v>39.765142857142855</v>
      </c>
      <c r="E43">
        <v>1.9817142857142862</v>
      </c>
      <c r="F43">
        <v>0.77661077495003472</v>
      </c>
    </row>
    <row r="44" spans="3:6" x14ac:dyDescent="0.25">
      <c r="C44" t="s">
        <v>584</v>
      </c>
      <c r="D44">
        <v>41.659999999999989</v>
      </c>
      <c r="E44">
        <v>2.6434285714285717</v>
      </c>
      <c r="F44">
        <v>0.66351397438126603</v>
      </c>
    </row>
    <row r="45" spans="3:6" x14ac:dyDescent="0.25">
      <c r="C45" t="s">
        <v>582</v>
      </c>
      <c r="D45">
        <v>53.795000000000002</v>
      </c>
      <c r="E45">
        <v>0.7827142857142857</v>
      </c>
      <c r="F45">
        <v>0.9953829506849442</v>
      </c>
    </row>
    <row r="46" spans="3:6" x14ac:dyDescent="0.25">
      <c r="C46" t="s">
        <v>581</v>
      </c>
      <c r="D46">
        <v>36.442428571428572</v>
      </c>
      <c r="E46">
        <v>3.7854285714285716</v>
      </c>
      <c r="F46">
        <v>0.17556973303498649</v>
      </c>
    </row>
    <row r="47" spans="3:6" x14ac:dyDescent="0.25">
      <c r="C47" t="s">
        <v>580</v>
      </c>
      <c r="D47">
        <v>32.675642857142854</v>
      </c>
      <c r="E47">
        <v>2.1090000000000004</v>
      </c>
      <c r="F47">
        <v>0.54966322771203313</v>
      </c>
    </row>
    <row r="48" spans="3:6" x14ac:dyDescent="0.25">
      <c r="C48" t="s">
        <v>578</v>
      </c>
      <c r="D48">
        <v>28.481285714285711</v>
      </c>
      <c r="E48">
        <v>4.3001428571428573</v>
      </c>
      <c r="F48">
        <v>0.21203571772030549</v>
      </c>
    </row>
    <row r="49" spans="3:6" x14ac:dyDescent="0.25">
      <c r="C49" t="s">
        <v>577</v>
      </c>
      <c r="D49">
        <v>34.808083333333336</v>
      </c>
      <c r="E49">
        <v>4.3464999999999998</v>
      </c>
      <c r="F49">
        <v>0.30323955323185076</v>
      </c>
    </row>
    <row r="50" spans="3:6" x14ac:dyDescent="0.25">
      <c r="C50" t="s">
        <v>576</v>
      </c>
      <c r="D50">
        <v>19.70692857142857</v>
      </c>
      <c r="E50">
        <v>1.9249285714285713</v>
      </c>
      <c r="F50">
        <v>0.35838441388291747</v>
      </c>
    </row>
    <row r="51" spans="3:6" x14ac:dyDescent="0.25">
      <c r="C51" t="s">
        <v>574</v>
      </c>
      <c r="D51">
        <v>47.6877142857143</v>
      </c>
      <c r="E51">
        <v>1.0392857142857144</v>
      </c>
      <c r="F51">
        <v>8.9056098107716683E-2</v>
      </c>
    </row>
    <row r="52" spans="3:6" x14ac:dyDescent="0.25">
      <c r="C52" t="s">
        <v>573</v>
      </c>
      <c r="D52">
        <v>36.868285714285719</v>
      </c>
      <c r="E52">
        <v>4.3544285714285706</v>
      </c>
      <c r="F52">
        <v>0.68384024946532651</v>
      </c>
    </row>
    <row r="53" spans="3:6" x14ac:dyDescent="0.25">
      <c r="C53" t="s">
        <v>572</v>
      </c>
      <c r="D53">
        <v>21.097500000000004</v>
      </c>
      <c r="E53">
        <v>8.734928571428572</v>
      </c>
      <c r="F53">
        <v>0.25289686807015394</v>
      </c>
    </row>
    <row r="54" spans="3:6" x14ac:dyDescent="0.25">
      <c r="C54" t="s">
        <v>571</v>
      </c>
      <c r="D54">
        <v>28.922928571428571</v>
      </c>
      <c r="E54">
        <v>1.7908571428571425</v>
      </c>
      <c r="F54">
        <v>0.27870977767122762</v>
      </c>
    </row>
    <row r="55" spans="3:6" x14ac:dyDescent="0.25">
      <c r="C55" t="s">
        <v>570</v>
      </c>
      <c r="D55">
        <v>50.542928571428568</v>
      </c>
      <c r="E55">
        <v>1.6502857142857141</v>
      </c>
      <c r="F55">
        <v>1</v>
      </c>
    </row>
    <row r="56" spans="3:6" x14ac:dyDescent="0.25">
      <c r="C56" t="s">
        <v>569</v>
      </c>
      <c r="D56">
        <v>53.819714285714277</v>
      </c>
      <c r="E56">
        <v>1.3439285714285718</v>
      </c>
      <c r="F56">
        <v>0.83773505028281858</v>
      </c>
    </row>
    <row r="57" spans="3:6" x14ac:dyDescent="0.25">
      <c r="C57" t="s">
        <v>567</v>
      </c>
      <c r="D57">
        <v>22.69557142857143</v>
      </c>
      <c r="E57">
        <v>2.0980714285714286</v>
      </c>
      <c r="F57">
        <v>0.22312332949916197</v>
      </c>
    </row>
    <row r="58" spans="3:6" x14ac:dyDescent="0.25">
      <c r="C58" t="s">
        <v>565</v>
      </c>
      <c r="D58">
        <v>25.001714285714286</v>
      </c>
      <c r="E58">
        <v>5.9067142857142851</v>
      </c>
      <c r="F58">
        <v>0.40686674264288819</v>
      </c>
    </row>
    <row r="59" spans="3:6" x14ac:dyDescent="0.25">
      <c r="C59" t="s">
        <v>564</v>
      </c>
      <c r="D59">
        <v>44.839999999999996</v>
      </c>
      <c r="E59">
        <v>1.200285714285714</v>
      </c>
      <c r="F59">
        <v>0.84511474888844051</v>
      </c>
    </row>
    <row r="60" spans="3:6" x14ac:dyDescent="0.25">
      <c r="C60" t="s">
        <v>563</v>
      </c>
      <c r="D60">
        <v>23.12742857142857</v>
      </c>
      <c r="E60">
        <v>6.6272857142857138</v>
      </c>
      <c r="F60">
        <v>0.40349638494941653</v>
      </c>
    </row>
    <row r="61" spans="3:6" x14ac:dyDescent="0.25">
      <c r="C61" t="s">
        <v>562</v>
      </c>
      <c r="D61">
        <v>47.393714285714282</v>
      </c>
      <c r="E61">
        <v>0.22007142857142795</v>
      </c>
      <c r="F61">
        <v>0.58334249546247818</v>
      </c>
    </row>
    <row r="62" spans="3:6" x14ac:dyDescent="0.25">
      <c r="C62" t="s">
        <v>561</v>
      </c>
      <c r="D62">
        <v>28.810857142857142</v>
      </c>
      <c r="E62">
        <v>1.9794285714285718</v>
      </c>
      <c r="F62">
        <v>0.48309328854081851</v>
      </c>
    </row>
    <row r="63" spans="3:6" x14ac:dyDescent="0.25">
      <c r="C63" t="s">
        <v>560</v>
      </c>
      <c r="D63">
        <v>14.177642857142859</v>
      </c>
      <c r="E63">
        <v>3.3507142857142855</v>
      </c>
      <c r="F63">
        <v>0.25205229500751575</v>
      </c>
    </row>
    <row r="64" spans="3:6" x14ac:dyDescent="0.25">
      <c r="C64" t="s">
        <v>559</v>
      </c>
      <c r="D64">
        <v>20.178428571428565</v>
      </c>
      <c r="E64">
        <v>2.7309999999999994</v>
      </c>
      <c r="F64">
        <v>0.12827755779353142</v>
      </c>
    </row>
    <row r="65" spans="3:6" x14ac:dyDescent="0.25">
      <c r="C65" t="s">
        <v>558</v>
      </c>
      <c r="D65">
        <v>19.526571428571426</v>
      </c>
      <c r="E65">
        <v>2.8500714285714293</v>
      </c>
      <c r="F65">
        <v>9.8029354473494479E-2</v>
      </c>
    </row>
    <row r="66" spans="3:6" x14ac:dyDescent="0.25">
      <c r="C66" t="s">
        <v>557</v>
      </c>
      <c r="D66">
        <v>32.064142857142862</v>
      </c>
      <c r="E66">
        <v>2.7375000000000003</v>
      </c>
      <c r="F66">
        <v>0.36857472451242401</v>
      </c>
    </row>
    <row r="67" spans="3:6" x14ac:dyDescent="0.25">
      <c r="C67" t="s">
        <v>556</v>
      </c>
      <c r="D67">
        <v>17.640285714285714</v>
      </c>
      <c r="E67">
        <v>1.0642142857142858</v>
      </c>
      <c r="F67">
        <v>1.4787902614607072E-2</v>
      </c>
    </row>
    <row r="68" spans="3:6" x14ac:dyDescent="0.25">
      <c r="C68" t="s">
        <v>555</v>
      </c>
      <c r="D68">
        <v>27.040500000000005</v>
      </c>
      <c r="E68">
        <v>4.1498571428571429</v>
      </c>
      <c r="F68">
        <v>0.25234618645371804</v>
      </c>
    </row>
    <row r="69" spans="3:6" x14ac:dyDescent="0.25">
      <c r="C69" t="s">
        <v>554</v>
      </c>
      <c r="D69">
        <v>18.24735714285714</v>
      </c>
      <c r="E69">
        <v>4.169428571428571</v>
      </c>
      <c r="F69">
        <v>0.87399781750143068</v>
      </c>
    </row>
    <row r="70" spans="3:6" x14ac:dyDescent="0.25">
      <c r="C70" t="s">
        <v>553</v>
      </c>
      <c r="D70">
        <v>49.323785714285705</v>
      </c>
      <c r="E70">
        <v>1.9098571428571425</v>
      </c>
      <c r="F70">
        <v>0.62951776409781746</v>
      </c>
    </row>
    <row r="71" spans="3:6" x14ac:dyDescent="0.25">
      <c r="C71" t="s">
        <v>552</v>
      </c>
      <c r="D71">
        <v>44.676857142857145</v>
      </c>
      <c r="E71">
        <v>2.8232857142857144</v>
      </c>
      <c r="F71">
        <v>0.90392687830805574</v>
      </c>
    </row>
    <row r="72" spans="3:6" x14ac:dyDescent="0.25">
      <c r="C72" t="s">
        <v>551</v>
      </c>
      <c r="D72">
        <v>27.163071428571431</v>
      </c>
      <c r="E72">
        <v>7.0155714285714286</v>
      </c>
      <c r="F72">
        <v>0.40093439921880658</v>
      </c>
    </row>
    <row r="73" spans="3:6" x14ac:dyDescent="0.25">
      <c r="C73" t="s">
        <v>550</v>
      </c>
      <c r="D73">
        <v>17.953285714285716</v>
      </c>
      <c r="E73">
        <v>5.4837142857142851</v>
      </c>
      <c r="F73">
        <v>0.33445882771974877</v>
      </c>
    </row>
    <row r="74" spans="3:6" x14ac:dyDescent="0.25">
      <c r="C74" t="s">
        <v>547</v>
      </c>
      <c r="D74">
        <v>19.240357142857142</v>
      </c>
      <c r="E74">
        <v>3.7617142857142851</v>
      </c>
      <c r="F74">
        <v>0.27441324866147648</v>
      </c>
    </row>
    <row r="75" spans="3:6" x14ac:dyDescent="0.25">
      <c r="C75" t="s">
        <v>548</v>
      </c>
      <c r="D75">
        <v>39.391571428571424</v>
      </c>
      <c r="E75">
        <v>2.687214285714286</v>
      </c>
      <c r="F75">
        <v>0.82986813176687724</v>
      </c>
    </row>
    <row r="76" spans="3:6" x14ac:dyDescent="0.25">
      <c r="C76" t="s">
        <v>546</v>
      </c>
      <c r="D76">
        <v>45.43721428571429</v>
      </c>
      <c r="E76">
        <v>3.7914285714285718</v>
      </c>
      <c r="F76">
        <v>0.75192558978023749</v>
      </c>
    </row>
    <row r="77" spans="3:6" x14ac:dyDescent="0.25">
      <c r="C77" t="s">
        <v>545</v>
      </c>
      <c r="D77">
        <v>48.198499999999989</v>
      </c>
      <c r="E77">
        <v>0.22728571428571434</v>
      </c>
      <c r="F77">
        <v>0.55516010171042607</v>
      </c>
    </row>
    <row r="78" spans="3:6" x14ac:dyDescent="0.25">
      <c r="C78" t="s">
        <v>544</v>
      </c>
      <c r="D78">
        <v>31.160642857142854</v>
      </c>
      <c r="E78">
        <v>0.59821428571428559</v>
      </c>
      <c r="F78">
        <v>0.45199621516295535</v>
      </c>
    </row>
    <row r="79" spans="3:6" x14ac:dyDescent="0.25">
      <c r="C79" t="s">
        <v>543</v>
      </c>
      <c r="D79">
        <v>36.972785714285713</v>
      </c>
      <c r="E79">
        <v>0.93807142857142867</v>
      </c>
      <c r="F79">
        <v>0.79334673609296347</v>
      </c>
    </row>
    <row r="80" spans="3:6" x14ac:dyDescent="0.25">
      <c r="C80" t="s">
        <v>542</v>
      </c>
      <c r="D80">
        <v>34.819071428571434</v>
      </c>
      <c r="E80">
        <v>5.3955714285714285</v>
      </c>
      <c r="F80">
        <v>0.45029744961642915</v>
      </c>
    </row>
    <row r="81" spans="3:6" x14ac:dyDescent="0.25">
      <c r="C81" t="s">
        <v>541</v>
      </c>
      <c r="D81">
        <v>22.238416666666666</v>
      </c>
      <c r="E81">
        <v>7.9714285714285724</v>
      </c>
      <c r="F81">
        <v>0.27201267023509251</v>
      </c>
    </row>
    <row r="82" spans="3:6" x14ac:dyDescent="0.25">
      <c r="C82" t="s">
        <v>540</v>
      </c>
      <c r="D82">
        <v>22.123928571428571</v>
      </c>
      <c r="E82">
        <v>4.2339285714285717</v>
      </c>
      <c r="F82">
        <v>0.26596254341812992</v>
      </c>
    </row>
    <row r="83" spans="3:6" x14ac:dyDescent="0.25">
      <c r="C83" t="s">
        <v>538</v>
      </c>
      <c r="D83">
        <v>19.596928571428574</v>
      </c>
      <c r="E83">
        <v>4.4468571428571426</v>
      </c>
      <c r="F83">
        <v>0.70164588601045419</v>
      </c>
    </row>
    <row r="84" spans="3:6" x14ac:dyDescent="0.25">
      <c r="C84" t="s">
        <v>535</v>
      </c>
      <c r="D84">
        <v>32.431285714285714</v>
      </c>
      <c r="E84">
        <v>4.4121428571428583</v>
      </c>
      <c r="F84">
        <v>0.22786624633419161</v>
      </c>
    </row>
    <row r="85" spans="3:6" x14ac:dyDescent="0.25">
      <c r="C85" t="s">
        <v>198</v>
      </c>
      <c r="D85">
        <v>21.186</v>
      </c>
      <c r="E85">
        <v>7.2587142857142855</v>
      </c>
      <c r="F85">
        <v>0.1694411942329766</v>
      </c>
    </row>
    <row r="86" spans="3:6" x14ac:dyDescent="0.25">
      <c r="C86" t="s">
        <v>534</v>
      </c>
      <c r="D86">
        <v>36.680499999999995</v>
      </c>
      <c r="E86">
        <v>4.4747142857142856</v>
      </c>
      <c r="F86">
        <v>0.58802161194375757</v>
      </c>
    </row>
    <row r="87" spans="3:6" x14ac:dyDescent="0.25">
      <c r="C87" t="s">
        <v>533</v>
      </c>
      <c r="D87">
        <v>33.868928571428576</v>
      </c>
      <c r="E87">
        <v>4.4611428571428569</v>
      </c>
      <c r="F87">
        <v>0.33699825321248278</v>
      </c>
    </row>
    <row r="88" spans="3:6" x14ac:dyDescent="0.25">
      <c r="C88" t="s">
        <v>532</v>
      </c>
      <c r="D88">
        <v>53.686500000000009</v>
      </c>
      <c r="E88">
        <v>4.2375000000000007</v>
      </c>
      <c r="F88">
        <v>0.33803616856786195</v>
      </c>
    </row>
    <row r="89" spans="3:6" x14ac:dyDescent="0.25">
      <c r="C89" t="s">
        <v>530</v>
      </c>
      <c r="D89">
        <v>43.496571428571428</v>
      </c>
      <c r="E89">
        <v>5.6366428571428582</v>
      </c>
      <c r="F89">
        <v>0.11220406763329428</v>
      </c>
    </row>
    <row r="90" spans="3:6" x14ac:dyDescent="0.25">
      <c r="C90" t="s">
        <v>529</v>
      </c>
      <c r="D90">
        <v>36.041642857142854</v>
      </c>
      <c r="E90">
        <v>4.5522142857142853</v>
      </c>
      <c r="F90">
        <v>0.59967784459820739</v>
      </c>
    </row>
    <row r="91" spans="3:6" x14ac:dyDescent="0.25">
      <c r="C91" t="s">
        <v>528</v>
      </c>
      <c r="D91">
        <v>41.229857142857149</v>
      </c>
      <c r="E91">
        <v>2.8600000000000003</v>
      </c>
      <c r="F91">
        <v>0.89059284960185825</v>
      </c>
    </row>
    <row r="92" spans="3:6" x14ac:dyDescent="0.25">
      <c r="C92" t="s">
        <v>568</v>
      </c>
      <c r="D92">
        <v>33.83</v>
      </c>
      <c r="E92">
        <v>2.69</v>
      </c>
      <c r="F92">
        <v>0.36011788193373412</v>
      </c>
    </row>
    <row r="93" spans="3:6" x14ac:dyDescent="0.25">
      <c r="C93" t="s">
        <v>527</v>
      </c>
      <c r="D93">
        <v>17.580928571428572</v>
      </c>
      <c r="E93">
        <v>2.806142857142857</v>
      </c>
      <c r="F93">
        <v>0.23330767400417304</v>
      </c>
    </row>
    <row r="94" spans="3:6" x14ac:dyDescent="0.25">
      <c r="C94" t="s">
        <v>526</v>
      </c>
      <c r="D94">
        <v>36.744916666666668</v>
      </c>
      <c r="E94">
        <v>4.2025000000000006</v>
      </c>
      <c r="F94">
        <v>0.26195502235288265</v>
      </c>
    </row>
    <row r="95" spans="3:6" x14ac:dyDescent="0.25">
      <c r="C95" t="s">
        <v>525</v>
      </c>
      <c r="D95">
        <v>28.729928571428569</v>
      </c>
      <c r="E95">
        <v>5.0243571428571432</v>
      </c>
      <c r="F95">
        <v>0.71438469140999272</v>
      </c>
    </row>
    <row r="96" spans="3:6" x14ac:dyDescent="0.25">
      <c r="C96" t="s">
        <v>524</v>
      </c>
      <c r="D96">
        <v>33.289499999999997</v>
      </c>
      <c r="E96">
        <v>6.4663571428571416</v>
      </c>
      <c r="F96">
        <v>0.39759735124231849</v>
      </c>
    </row>
    <row r="97" spans="3:6" x14ac:dyDescent="0.25">
      <c r="C97" t="s">
        <v>523</v>
      </c>
      <c r="D97">
        <v>23.242642857142858</v>
      </c>
      <c r="E97">
        <v>4.1562142857142863</v>
      </c>
      <c r="F97">
        <v>0.21585824129906797</v>
      </c>
    </row>
    <row r="98" spans="3:6" x14ac:dyDescent="0.25">
      <c r="C98" t="s">
        <v>522</v>
      </c>
      <c r="D98">
        <v>42.50364285714285</v>
      </c>
      <c r="E98">
        <v>2.1592307692307697</v>
      </c>
      <c r="F98">
        <v>0.71483694149623789</v>
      </c>
    </row>
    <row r="99" spans="3:6" x14ac:dyDescent="0.25">
      <c r="C99" t="s">
        <v>520</v>
      </c>
      <c r="D99">
        <v>26.231300000000005</v>
      </c>
      <c r="E99">
        <v>4.6761428571428567</v>
      </c>
      <c r="F99">
        <v>0.24778969579408444</v>
      </c>
    </row>
    <row r="100" spans="3:6" x14ac:dyDescent="0.25">
      <c r="C100" t="s">
        <v>519</v>
      </c>
      <c r="D100">
        <v>24.23057142857143</v>
      </c>
      <c r="E100">
        <v>4.0814285714285718</v>
      </c>
      <c r="F100">
        <v>0.61131916907420336</v>
      </c>
    </row>
    <row r="101" spans="3:6" x14ac:dyDescent="0.25">
      <c r="C101" t="s">
        <v>518</v>
      </c>
      <c r="D101">
        <v>24.113428571428567</v>
      </c>
      <c r="E101">
        <v>2.3554999999999997</v>
      </c>
      <c r="F101">
        <v>0.47466083708099693</v>
      </c>
    </row>
    <row r="102" spans="3:6" x14ac:dyDescent="0.25">
      <c r="C102" t="s">
        <v>516</v>
      </c>
      <c r="D102">
        <v>37.605142857142859</v>
      </c>
      <c r="E102">
        <v>4.9824285714285717</v>
      </c>
      <c r="F102">
        <v>0.24168283343837271</v>
      </c>
    </row>
    <row r="103" spans="3:6" x14ac:dyDescent="0.25">
      <c r="C103" t="s">
        <v>515</v>
      </c>
      <c r="D103">
        <v>30.894642857142856</v>
      </c>
      <c r="E103">
        <v>8.5919285714285714</v>
      </c>
      <c r="F103">
        <v>0.29530195393956554</v>
      </c>
    </row>
    <row r="104" spans="3:6" x14ac:dyDescent="0.25">
      <c r="C104" t="s">
        <v>513</v>
      </c>
      <c r="D104">
        <v>30.577857142857145</v>
      </c>
      <c r="E104">
        <v>4.5034999999999998</v>
      </c>
      <c r="F104">
        <v>0.38620748074909284</v>
      </c>
    </row>
    <row r="105" spans="3:6" x14ac:dyDescent="0.25">
      <c r="C105" t="s">
        <v>512</v>
      </c>
      <c r="D105">
        <v>25.893428571428576</v>
      </c>
      <c r="E105">
        <v>7.4632857142857167</v>
      </c>
      <c r="F105">
        <v>0.2782502726279395</v>
      </c>
    </row>
    <row r="106" spans="3:6" x14ac:dyDescent="0.25">
      <c r="C106" t="s">
        <v>510</v>
      </c>
      <c r="D106">
        <v>30.029999999999998</v>
      </c>
      <c r="E106">
        <v>4.7064999999999992</v>
      </c>
      <c r="F106">
        <v>0.45548095891173879</v>
      </c>
    </row>
    <row r="107" spans="3:6" x14ac:dyDescent="0.25">
      <c r="C107" t="s">
        <v>508</v>
      </c>
      <c r="D107">
        <v>44.860499999999995</v>
      </c>
      <c r="E107">
        <v>1.2550714285714286</v>
      </c>
      <c r="F107">
        <v>0.91728375175340193</v>
      </c>
    </row>
    <row r="108" spans="3:6" x14ac:dyDescent="0.25">
      <c r="C108" t="s">
        <v>507</v>
      </c>
      <c r="D108">
        <v>34.888071428571429</v>
      </c>
      <c r="E108">
        <v>2.570357142857143</v>
      </c>
      <c r="F108">
        <v>0.89315514752786518</v>
      </c>
    </row>
    <row r="109" spans="3:6" x14ac:dyDescent="0.25">
      <c r="C109" t="s">
        <v>503</v>
      </c>
      <c r="D109">
        <v>42.761785714285722</v>
      </c>
      <c r="E109">
        <v>1.67</v>
      </c>
      <c r="F109">
        <v>0.93068853187870004</v>
      </c>
    </row>
    <row r="110" spans="3:6" x14ac:dyDescent="0.25">
      <c r="C110" t="s">
        <v>502</v>
      </c>
      <c r="D110">
        <v>38.560142857142857</v>
      </c>
      <c r="E110">
        <v>3.8955714285714289</v>
      </c>
      <c r="F110">
        <v>0.51307174795767696</v>
      </c>
    </row>
    <row r="111" spans="3:6" x14ac:dyDescent="0.25">
      <c r="C111" t="s">
        <v>501</v>
      </c>
      <c r="D111">
        <v>18.469142857142856</v>
      </c>
      <c r="E111">
        <v>4.3281428571428568</v>
      </c>
      <c r="F111">
        <v>0.25992674920156478</v>
      </c>
    </row>
    <row r="112" spans="3:6" x14ac:dyDescent="0.25">
      <c r="C112" t="s">
        <v>499</v>
      </c>
      <c r="D112">
        <v>26.017642857142857</v>
      </c>
      <c r="E112">
        <v>6.8862857142857168</v>
      </c>
      <c r="F112">
        <v>0.45020068672098051</v>
      </c>
    </row>
    <row r="113" spans="3:6" x14ac:dyDescent="0.25">
      <c r="C113" t="s">
        <v>498</v>
      </c>
      <c r="D113">
        <v>31.368714285714287</v>
      </c>
      <c r="E113">
        <v>4.4681428571428574</v>
      </c>
      <c r="F113">
        <v>0.235507628599085</v>
      </c>
    </row>
    <row r="114" spans="3:6" x14ac:dyDescent="0.25">
      <c r="C114" t="s">
        <v>497</v>
      </c>
      <c r="D114">
        <v>20.402000000000005</v>
      </c>
      <c r="E114">
        <v>3.5989285714285719</v>
      </c>
      <c r="F114">
        <v>0.17257217660322419</v>
      </c>
    </row>
    <row r="115" spans="3:6" x14ac:dyDescent="0.25">
      <c r="C115" t="s">
        <v>496</v>
      </c>
      <c r="D115">
        <v>20.16892857142857</v>
      </c>
      <c r="E115">
        <v>5.5028571428571409</v>
      </c>
      <c r="F115">
        <v>0.3267741348194606</v>
      </c>
    </row>
    <row r="116" spans="3:6" x14ac:dyDescent="0.25">
      <c r="C116" t="s">
        <v>495</v>
      </c>
      <c r="D116">
        <v>19.77842857142857</v>
      </c>
      <c r="E116">
        <v>4.9879999999999995</v>
      </c>
      <c r="F116">
        <v>0.41201323357635311</v>
      </c>
    </row>
    <row r="117" spans="3:6" x14ac:dyDescent="0.25">
      <c r="C117" t="s">
        <v>494</v>
      </c>
      <c r="D117">
        <v>43.832999999999991</v>
      </c>
      <c r="E117">
        <v>3.6422857142857139</v>
      </c>
      <c r="F117">
        <v>0.56462267993735327</v>
      </c>
    </row>
    <row r="118" spans="3:6" x14ac:dyDescent="0.25">
      <c r="C118" t="s">
        <v>493</v>
      </c>
      <c r="D118">
        <v>46.558714285714288</v>
      </c>
      <c r="E118">
        <v>0.27500000000000019</v>
      </c>
      <c r="F118">
        <v>0.70333251839921151</v>
      </c>
    </row>
    <row r="119" spans="3:6" x14ac:dyDescent="0.25">
      <c r="C119" t="s">
        <v>490</v>
      </c>
      <c r="D119">
        <v>34.36385714285715</v>
      </c>
      <c r="E119">
        <v>3.7394999999999996</v>
      </c>
      <c r="F119">
        <v>0.34592640552399956</v>
      </c>
    </row>
    <row r="120" spans="3:6" x14ac:dyDescent="0.25">
      <c r="C120" t="s">
        <v>489</v>
      </c>
      <c r="D120">
        <v>35.094071428571432</v>
      </c>
      <c r="E120">
        <v>4.8792142857142844</v>
      </c>
      <c r="F120">
        <v>0.30320408281159184</v>
      </c>
    </row>
    <row r="121" spans="3:6" x14ac:dyDescent="0.25">
      <c r="C121" t="s">
        <v>488</v>
      </c>
      <c r="D121">
        <v>23.26078571428571</v>
      </c>
      <c r="E121">
        <v>7.7650714285714271</v>
      </c>
      <c r="F121">
        <v>0.32489310716507935</v>
      </c>
    </row>
    <row r="122" spans="3:6" x14ac:dyDescent="0.25">
      <c r="C122" t="s">
        <v>487</v>
      </c>
      <c r="D122">
        <v>32.042357142857142</v>
      </c>
      <c r="E122">
        <v>2.632428571428572</v>
      </c>
      <c r="F122">
        <v>0.46506572178879724</v>
      </c>
    </row>
    <row r="123" spans="3:6" x14ac:dyDescent="0.25">
      <c r="C123" t="s">
        <v>485</v>
      </c>
      <c r="D123">
        <v>42.338928571428582</v>
      </c>
      <c r="E123">
        <v>4.4889285714285716</v>
      </c>
      <c r="F123">
        <v>0.23392366421627062</v>
      </c>
    </row>
    <row r="124" spans="3:6" x14ac:dyDescent="0.25">
      <c r="C124" t="s">
        <v>484</v>
      </c>
      <c r="D124">
        <v>34.990928571428576</v>
      </c>
      <c r="E124">
        <v>5.3074999999999992</v>
      </c>
      <c r="F124">
        <v>0.37147147734404556</v>
      </c>
    </row>
    <row r="125" spans="3:6" x14ac:dyDescent="0.25">
      <c r="C125" t="s">
        <v>483</v>
      </c>
      <c r="D125">
        <v>24.791357142857144</v>
      </c>
      <c r="E125">
        <v>3.7712142857142856</v>
      </c>
      <c r="F125">
        <v>0.33375148077826444</v>
      </c>
    </row>
    <row r="126" spans="3:6" x14ac:dyDescent="0.25">
      <c r="C126" t="s">
        <v>482</v>
      </c>
      <c r="D126">
        <v>41.412357142857147</v>
      </c>
      <c r="E126">
        <v>3.7822142857142866</v>
      </c>
      <c r="F126">
        <v>0.34617148868855691</v>
      </c>
    </row>
    <row r="127" spans="3:6" x14ac:dyDescent="0.25">
      <c r="C127" t="s">
        <v>481</v>
      </c>
      <c r="D127">
        <v>40.539214285714294</v>
      </c>
      <c r="E127">
        <v>3.3244999999999996</v>
      </c>
      <c r="F127">
        <v>0.4517988624804587</v>
      </c>
    </row>
    <row r="128" spans="3:6" x14ac:dyDescent="0.25">
      <c r="C128" t="s">
        <v>479</v>
      </c>
      <c r="D128">
        <v>15.563714285714285</v>
      </c>
      <c r="E128">
        <v>5.863714285714285</v>
      </c>
      <c r="F128">
        <v>0.99441904766109845</v>
      </c>
    </row>
    <row r="129" spans="3:6" x14ac:dyDescent="0.25">
      <c r="C129" t="s">
        <v>478</v>
      </c>
      <c r="D129">
        <v>41.13014285714285</v>
      </c>
      <c r="E129">
        <v>4.0069285714285705</v>
      </c>
      <c r="F129">
        <v>0.63173573278010708</v>
      </c>
    </row>
    <row r="130" spans="3:6" x14ac:dyDescent="0.25">
      <c r="C130" t="s">
        <v>477</v>
      </c>
      <c r="D130">
        <v>43.424285714285709</v>
      </c>
      <c r="E130">
        <v>2.0310000000000001</v>
      </c>
      <c r="F130">
        <v>0.68473537567464082</v>
      </c>
    </row>
    <row r="131" spans="3:6" x14ac:dyDescent="0.25">
      <c r="C131" t="s">
        <v>476</v>
      </c>
      <c r="D131">
        <v>38.059999999999995</v>
      </c>
      <c r="E131">
        <v>3.0489285714285717</v>
      </c>
      <c r="F131">
        <v>0.11262537847837277</v>
      </c>
    </row>
    <row r="132" spans="3:6" x14ac:dyDescent="0.25">
      <c r="C132" t="s">
        <v>475</v>
      </c>
      <c r="D132">
        <v>27.990785714285714</v>
      </c>
      <c r="E132">
        <v>3.3314285714285718</v>
      </c>
      <c r="F132">
        <v>0.55933952178961643</v>
      </c>
    </row>
    <row r="133" spans="3:6" x14ac:dyDescent="0.25">
      <c r="C133" t="s">
        <v>473</v>
      </c>
      <c r="D133">
        <v>41.301428571428573</v>
      </c>
      <c r="E133">
        <v>1.6840714285714282</v>
      </c>
      <c r="F133">
        <v>0.75733318034409192</v>
      </c>
    </row>
    <row r="134" spans="3:6" x14ac:dyDescent="0.25">
      <c r="C134" t="s">
        <v>472</v>
      </c>
      <c r="D134">
        <v>23.143928571428575</v>
      </c>
      <c r="E134">
        <v>5.4470000000000001</v>
      </c>
      <c r="F134">
        <v>0.36566808559758879</v>
      </c>
    </row>
    <row r="135" spans="3:6" x14ac:dyDescent="0.25">
      <c r="C135" t="s">
        <v>471</v>
      </c>
      <c r="D135">
        <v>34.216142857142849</v>
      </c>
      <c r="E135">
        <v>1.9631428571428571</v>
      </c>
      <c r="F135">
        <v>0.54556507737984117</v>
      </c>
    </row>
    <row r="136" spans="3:6" x14ac:dyDescent="0.25">
      <c r="C136" t="s">
        <v>470</v>
      </c>
      <c r="D136">
        <v>28.750714285714292</v>
      </c>
      <c r="E136">
        <v>1.3477857142857144</v>
      </c>
      <c r="F136">
        <v>0.56208741862739875</v>
      </c>
    </row>
    <row r="137" spans="3:6" x14ac:dyDescent="0.25">
      <c r="C137" t="s">
        <v>469</v>
      </c>
      <c r="D137">
        <v>29.027785714285717</v>
      </c>
      <c r="E137">
        <v>2.3324285714285713</v>
      </c>
      <c r="F137">
        <v>0.55712341566931234</v>
      </c>
    </row>
    <row r="138" spans="3:6" x14ac:dyDescent="0.25">
      <c r="C138" t="s">
        <v>467</v>
      </c>
      <c r="D138">
        <v>24.955000000000002</v>
      </c>
      <c r="E138">
        <v>4.5285000000000002</v>
      </c>
      <c r="F138">
        <v>0.38717113433913536</v>
      </c>
    </row>
    <row r="139" spans="3:6" x14ac:dyDescent="0.25">
      <c r="C139" t="s">
        <v>466</v>
      </c>
      <c r="D139">
        <v>32.035142857142858</v>
      </c>
      <c r="E139">
        <v>2.0674285714285712</v>
      </c>
      <c r="F139">
        <v>0.22048653666567064</v>
      </c>
    </row>
    <row r="140" spans="3:6" x14ac:dyDescent="0.25">
      <c r="C140" t="s">
        <v>465</v>
      </c>
      <c r="D140">
        <v>50.805642857142864</v>
      </c>
      <c r="E140">
        <v>2.1355</v>
      </c>
      <c r="F140">
        <v>0.95049368629776809</v>
      </c>
    </row>
    <row r="141" spans="3:6" x14ac:dyDescent="0.25">
      <c r="C141" t="s">
        <v>464</v>
      </c>
      <c r="D141">
        <v>32.492928571428571</v>
      </c>
      <c r="E141">
        <v>1.9797857142857145</v>
      </c>
      <c r="F141">
        <v>0.94406652543097702</v>
      </c>
    </row>
    <row r="142" spans="3:6" x14ac:dyDescent="0.25">
      <c r="C142" t="s">
        <v>463</v>
      </c>
      <c r="D142">
        <v>27.847454545454546</v>
      </c>
      <c r="E142">
        <v>4.3184545454545447</v>
      </c>
      <c r="F142">
        <v>0.17643303988804979</v>
      </c>
    </row>
    <row r="143" spans="3:6" x14ac:dyDescent="0.25">
      <c r="C143" t="s">
        <v>462</v>
      </c>
      <c r="D143">
        <v>21.626428571428569</v>
      </c>
      <c r="E143">
        <v>4.0562857142857149</v>
      </c>
      <c r="F143">
        <v>0.70781660150070047</v>
      </c>
    </row>
    <row r="144" spans="3:6" x14ac:dyDescent="0.25">
      <c r="C144" t="s">
        <v>461</v>
      </c>
      <c r="D144">
        <v>23.595071428571433</v>
      </c>
      <c r="E144">
        <v>7.892857142857145</v>
      </c>
      <c r="F144">
        <v>0.13615597926612102</v>
      </c>
    </row>
    <row r="145" spans="3:6" x14ac:dyDescent="0.25">
      <c r="C145" t="s">
        <v>459</v>
      </c>
      <c r="D145">
        <v>22.09992857142857</v>
      </c>
      <c r="E145">
        <v>4.1344285714285709</v>
      </c>
      <c r="F145">
        <v>0.49684702765935712</v>
      </c>
    </row>
    <row r="146" spans="3:6" x14ac:dyDescent="0.25">
      <c r="C146" t="s">
        <v>455</v>
      </c>
      <c r="D146">
        <v>19.855357142857144</v>
      </c>
      <c r="E146">
        <v>2.6523571428571429</v>
      </c>
      <c r="F146">
        <v>3.5360078903153222E-2</v>
      </c>
    </row>
    <row r="147" spans="3:6" x14ac:dyDescent="0.25">
      <c r="C147" t="s">
        <v>454</v>
      </c>
      <c r="D147">
        <v>25.013928571428576</v>
      </c>
      <c r="E147">
        <v>0.9582142857142858</v>
      </c>
      <c r="F147">
        <v>0.2914130673233512</v>
      </c>
    </row>
    <row r="148" spans="3:6" x14ac:dyDescent="0.25">
      <c r="C148" t="s">
        <v>453</v>
      </c>
      <c r="D148">
        <v>31.151</v>
      </c>
      <c r="E148">
        <v>4.8747857142857143</v>
      </c>
      <c r="F148">
        <v>0.50131094586150049</v>
      </c>
    </row>
    <row r="149" spans="3:6" x14ac:dyDescent="0.25">
      <c r="C149" t="s">
        <v>452</v>
      </c>
      <c r="D149">
        <v>25.435500000000001</v>
      </c>
      <c r="E149">
        <v>3.7473571428571431</v>
      </c>
      <c r="F149">
        <v>0.51160863791137623</v>
      </c>
    </row>
    <row r="150" spans="3:6" x14ac:dyDescent="0.25">
      <c r="C150" t="s">
        <v>451</v>
      </c>
      <c r="D150">
        <v>36.709499999999998</v>
      </c>
      <c r="E150">
        <v>4.417642857142857</v>
      </c>
      <c r="F150">
        <v>0.47559550948618895</v>
      </c>
    </row>
    <row r="151" spans="3:6" x14ac:dyDescent="0.25">
      <c r="C151" t="s">
        <v>447</v>
      </c>
      <c r="D151">
        <v>42.606214285714294</v>
      </c>
      <c r="E151">
        <v>3.836785714285714</v>
      </c>
      <c r="F151">
        <v>0.24111361443484719</v>
      </c>
    </row>
    <row r="152" spans="3:6" x14ac:dyDescent="0.25">
      <c r="C152" t="s">
        <v>446</v>
      </c>
      <c r="D152">
        <v>23.908999999999999</v>
      </c>
      <c r="E152">
        <v>4.8001428571428573</v>
      </c>
      <c r="F152">
        <v>0.65923559728417735</v>
      </c>
    </row>
    <row r="153" spans="3:6" x14ac:dyDescent="0.25">
      <c r="C153" t="s">
        <v>445</v>
      </c>
      <c r="D153">
        <v>40.764928571428577</v>
      </c>
      <c r="E153">
        <v>1.8058571428571426</v>
      </c>
      <c r="F153">
        <v>0.86879295456369499</v>
      </c>
    </row>
    <row r="154" spans="3:6" x14ac:dyDescent="0.25">
      <c r="C154" t="s">
        <v>444</v>
      </c>
      <c r="D154">
        <v>36.187692307692309</v>
      </c>
      <c r="E154">
        <v>1.9172857142857145</v>
      </c>
      <c r="F154">
        <v>0.85065305006365521</v>
      </c>
    </row>
    <row r="157" spans="3:6" x14ac:dyDescent="0.25">
      <c r="C157" t="s">
        <v>664</v>
      </c>
      <c r="D157" s="67">
        <f>AVERAGE(D30,D38,D54,D69,D73,D83,D85,D95,D103,D113,D116,D122,D143,D145,D147)</f>
        <v>25.024219047619045</v>
      </c>
      <c r="E157" s="67">
        <f>AVERAGE(E30,E38,E54,E69,E73,E83,E85,E95,E103,E113,E116,E122,E143,E145,E147)</f>
        <v>4.6168857142857149</v>
      </c>
      <c r="F157" s="67">
        <f>AVERAGE(F30,F38,F54,F69,F73,F83,F85,F95,F103,F113,F116,F122,F143,F145,F147)</f>
        <v>0.46902812657391002</v>
      </c>
    </row>
    <row r="158" spans="3:6" x14ac:dyDescent="0.25">
      <c r="C158" t="s">
        <v>663</v>
      </c>
      <c r="D158" s="67">
        <f>AVERAGE(D13,D18,D46,D49,D74,D80,D87,D89,D98,D104,D110,D124,D149,D152)</f>
        <v>32.855337585034015</v>
      </c>
      <c r="E158" s="67">
        <f>AVERAGE(E13,E18,E46,E49,E74,E80,E87,E89,E98,E104,E110,E124,E149,E152)</f>
        <v>4.3272001569858718</v>
      </c>
      <c r="F158" s="67">
        <f>AVERAGE(F13,F18,F46,F49,F74,F80,F87,F89,F98,F104,F110,F124,F149,F152)</f>
        <v>0.40154575996157515</v>
      </c>
    </row>
    <row r="160" spans="3:6" x14ac:dyDescent="0.25">
      <c r="C160" t="s">
        <v>662</v>
      </c>
      <c r="D160" s="67">
        <f>AVERAGE(D24,,D32,D34,D40,D51,D53,D57,D60,D64,D65,D82,D88,D93,D94,D97,D99,D100,D106,D121,D123,D125,D127,D146,D139)</f>
        <v>26.221525809523804</v>
      </c>
      <c r="E160" s="67">
        <f>AVERAGE(E24,,E32,E34,E40,E51,E53,E57,E60,E64,E65,E82,E88,E93,E94,E97,E99,E100,E106,E121,E123,E125,E127,E146,E139)</f>
        <v>3.886317142857143</v>
      </c>
      <c r="F160" s="67">
        <f>AVERAGE(F24,,F32,F34,F40,F51,F53,F57,F60,F64,F65,F82,F88,F93,F94,F97,F99,F100,F106,F121,F123,F125,F127,F146,F139)</f>
        <v>0.24669253902606603</v>
      </c>
    </row>
    <row r="161" spans="3:6" x14ac:dyDescent="0.25">
      <c r="C161" t="s">
        <v>661</v>
      </c>
      <c r="D161" s="67">
        <f>AVERAGE(D14,D15,D20,D26,D23,D29,D37,D39,D41,D47,D48,D50,D62,D63,D66,D67,D68,D78,D101,D112,D114,D115,D135,D136,D137,D138,D148,)</f>
        <v>26.212369897959185</v>
      </c>
      <c r="E161" s="67">
        <f>AVERAGE(E14,E15,E20,E26,E23,E29,E37,E39,E41,E47,E48,E50,E62,E63,E66,E67,E68,E78,E101,E112,E114,E115,E135,E136,E137,E138,E148,)</f>
        <v>3.0948316326530607</v>
      </c>
      <c r="F161" s="67">
        <f>AVERAGE(F14,F15,F20,F26,F23,F29,F37,F39,F41,F47,F48,F50,F62,F63,F66,F67,F68,F78,F101,F112,F114,F115,F135,F136,F137,F138,F148,)</f>
        <v>0.40365896777601667</v>
      </c>
    </row>
    <row r="163" spans="3:6" x14ac:dyDescent="0.25">
      <c r="C163" t="s">
        <v>660</v>
      </c>
      <c r="D163" s="67">
        <f>AVERAGE(D17,D22,D45,D55,D56,D59,D61,D77,D91,D107,D118,D133,D140,D153)</f>
        <v>47.5631581632653</v>
      </c>
      <c r="E163" s="67">
        <f>AVERAGE(E17,E22,E45,E55,E56,E59,E61,E77,E91,E107,E118,E133,E140,E153)</f>
        <v>1.3247295918367346</v>
      </c>
      <c r="F163" s="67">
        <f>AVERAGE(F17,F22,F45,F55,F56,F59,F61,F77,F91,F107,F118,F133,F140,F153)</f>
        <v>0.8341036982435146</v>
      </c>
    </row>
    <row r="164" spans="3:6" x14ac:dyDescent="0.25">
      <c r="C164" t="s">
        <v>659</v>
      </c>
      <c r="D164" s="67">
        <f>AVERAGE(D31,D43,D42,D44,D52,D70,D86,D90,D98,D117,D119,D129,D130)</f>
        <v>40.528358974358973</v>
      </c>
      <c r="E164" s="67">
        <f>AVERAGE(E31,E43,E42,E44,E52,E70,E86,E90,E98,E117,E119,E129,E130)</f>
        <v>3.1480946745562131</v>
      </c>
      <c r="F164" s="67">
        <f>AVERAGE(F31,F43,F42,F44,F52,F70,F86,F90,F98,F117,F119,F129,F130)</f>
        <v>0.60661848390136108</v>
      </c>
    </row>
    <row r="165" spans="3:6" x14ac:dyDescent="0.25">
      <c r="C165" t="s">
        <v>451</v>
      </c>
      <c r="D165" s="67">
        <f>D150</f>
        <v>36.709499999999998</v>
      </c>
      <c r="E165" s="67">
        <f>E150</f>
        <v>4.417642857142857</v>
      </c>
      <c r="F165" s="67">
        <f>F150</f>
        <v>0.47559550948618895</v>
      </c>
    </row>
    <row r="166" spans="3:6" x14ac:dyDescent="0.25">
      <c r="C166" t="s">
        <v>658</v>
      </c>
      <c r="D166" s="67">
        <f>AVERAGE(D45,D109,D55,D140)</f>
        <v>49.476339285714289</v>
      </c>
      <c r="E166" s="67">
        <f>AVERAGE(E45,E109,E55,E140)</f>
        <v>1.559625</v>
      </c>
      <c r="F166" s="67">
        <f>AVERAGE(F45,F109,F55,F140)</f>
        <v>0.96914129221535317</v>
      </c>
    </row>
    <row r="167" spans="3:6" x14ac:dyDescent="0.25">
      <c r="C167" t="s">
        <v>617</v>
      </c>
      <c r="D167" s="67">
        <f>D16</f>
        <v>35.700857142857139</v>
      </c>
      <c r="E167" s="67">
        <f>E16</f>
        <v>2.9985000000000004</v>
      </c>
      <c r="F167" s="67">
        <f>F16</f>
        <v>0.88979900054622696</v>
      </c>
    </row>
    <row r="168" spans="3:6" x14ac:dyDescent="0.25">
      <c r="C168" t="s">
        <v>507</v>
      </c>
      <c r="D168" s="67">
        <f>D108</f>
        <v>34.888071428571429</v>
      </c>
      <c r="E168" s="67">
        <f>E108</f>
        <v>2.570357142857143</v>
      </c>
      <c r="F168" s="67">
        <f>F108</f>
        <v>0.89315514752786518</v>
      </c>
    </row>
    <row r="169" spans="3:6" x14ac:dyDescent="0.25">
      <c r="C169" t="s">
        <v>657</v>
      </c>
      <c r="D169" s="67">
        <f>AVERAGE(D176,D177)</f>
        <v>26.520702380952379</v>
      </c>
      <c r="E169" s="67">
        <f>AVERAGE(E176,E177)</f>
        <v>6.1819910714285715</v>
      </c>
      <c r="F169" s="67">
        <f>AVERAGE(F176,F177)</f>
        <v>0.30001522865273084</v>
      </c>
    </row>
    <row r="170" spans="3:6" x14ac:dyDescent="0.25">
      <c r="C170" t="s">
        <v>543</v>
      </c>
      <c r="D170" s="67">
        <f>D79</f>
        <v>36.972785714285713</v>
      </c>
      <c r="E170" s="67">
        <f>E79</f>
        <v>0.93807142857142867</v>
      </c>
      <c r="F170" s="67">
        <f>F79</f>
        <v>0.79334673609296347</v>
      </c>
    </row>
    <row r="171" spans="3:6" x14ac:dyDescent="0.25">
      <c r="C171" t="s">
        <v>551</v>
      </c>
      <c r="D171" s="67">
        <f>D72</f>
        <v>27.163071428571431</v>
      </c>
      <c r="E171" s="67">
        <f>E72</f>
        <v>7.0155714285714286</v>
      </c>
      <c r="F171" s="67">
        <f>F72</f>
        <v>0.40093439921880658</v>
      </c>
    </row>
    <row r="172" spans="3:6" x14ac:dyDescent="0.25">
      <c r="C172" t="s">
        <v>546</v>
      </c>
      <c r="D172" s="67">
        <f>D76</f>
        <v>45.43721428571429</v>
      </c>
      <c r="E172" s="67">
        <f>E76</f>
        <v>3.7914285714285718</v>
      </c>
      <c r="F172" s="67">
        <f>F76</f>
        <v>0.75192558978023749</v>
      </c>
    </row>
    <row r="173" spans="3:6" x14ac:dyDescent="0.25">
      <c r="C173" s="68" t="s">
        <v>656</v>
      </c>
      <c r="D173" s="67">
        <f>D154</f>
        <v>36.187692307692309</v>
      </c>
      <c r="E173" s="67">
        <f>E154</f>
        <v>1.9172857142857145</v>
      </c>
      <c r="F173" s="67">
        <f>F154</f>
        <v>0.85065305006365521</v>
      </c>
    </row>
    <row r="174" spans="3:6" x14ac:dyDescent="0.25">
      <c r="C174" t="s">
        <v>595</v>
      </c>
      <c r="D174" s="67">
        <f>D35</f>
        <v>40.532142857142851</v>
      </c>
      <c r="E174" s="67">
        <f>E35</f>
        <v>2.2282142857142859</v>
      </c>
      <c r="F174" s="67">
        <f>F35</f>
        <v>0.91513764166515554</v>
      </c>
    </row>
    <row r="175" spans="3:6" x14ac:dyDescent="0.25">
      <c r="C175" t="s">
        <v>447</v>
      </c>
      <c r="D175" s="67">
        <f>D151</f>
        <v>42.606214285714294</v>
      </c>
      <c r="E175" s="67">
        <f>E151</f>
        <v>3.836785714285714</v>
      </c>
      <c r="F175" s="67">
        <f>F151</f>
        <v>0.24111361443484719</v>
      </c>
    </row>
    <row r="176" spans="3:6" x14ac:dyDescent="0.25">
      <c r="C176" t="s">
        <v>655</v>
      </c>
      <c r="D176" s="67">
        <f>AVERAGE(D81,D84)</f>
        <v>27.33485119047619</v>
      </c>
      <c r="E176" s="67">
        <f>AVERAGE(E81,E84)</f>
        <v>6.1917857142857153</v>
      </c>
      <c r="F176" s="67">
        <f>AVERAGE(F81,F84)</f>
        <v>0.24993945828464206</v>
      </c>
    </row>
    <row r="177" spans="3:6" x14ac:dyDescent="0.25">
      <c r="C177" t="s">
        <v>654</v>
      </c>
      <c r="D177" s="67">
        <f>AVERAGE(D19,D25,D96,D111)</f>
        <v>25.706553571428568</v>
      </c>
      <c r="E177" s="67">
        <f>AVERAGE(E19,E25,E96,E111)</f>
        <v>6.1721964285714286</v>
      </c>
      <c r="F177" s="67">
        <f>AVERAGE(F19,F25,F96,F111)</f>
        <v>0.35009099902081964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8"/>
  <sheetViews>
    <sheetView topLeftCell="D49" zoomScale="85" zoomScaleNormal="85" workbookViewId="0">
      <selection activeCell="M101" sqref="M101"/>
    </sheetView>
  </sheetViews>
  <sheetFormatPr defaultRowHeight="15" x14ac:dyDescent="0.25"/>
  <cols>
    <col min="3" max="3" width="38.28515625" customWidth="1"/>
    <col min="4" max="4" width="12.140625" customWidth="1"/>
    <col min="5" max="5" width="10" bestFit="1" customWidth="1"/>
    <col min="7" max="7" width="11" bestFit="1" customWidth="1"/>
    <col min="8" max="8" width="10" bestFit="1" customWidth="1"/>
    <col min="9" max="10" width="13.140625" bestFit="1" customWidth="1"/>
    <col min="11" max="12" width="12.28515625" customWidth="1"/>
    <col min="13" max="13" width="26" customWidth="1"/>
    <col min="14" max="14" width="20" customWidth="1"/>
    <col min="15" max="15" width="18.5703125" customWidth="1"/>
    <col min="17" max="17" width="8.28515625" customWidth="1"/>
    <col min="18" max="18" width="31.7109375" customWidth="1"/>
  </cols>
  <sheetData>
    <row r="1" spans="2:22" ht="15.75" x14ac:dyDescent="0.25">
      <c r="B1" s="70" t="s">
        <v>110</v>
      </c>
      <c r="C1" s="70"/>
      <c r="D1" s="70"/>
      <c r="E1" s="70"/>
      <c r="F1" s="70"/>
      <c r="G1" s="70"/>
      <c r="H1" s="70"/>
      <c r="I1" s="70"/>
      <c r="J1" s="70"/>
      <c r="K1" s="70"/>
      <c r="L1" s="29"/>
      <c r="M1" s="70" t="s">
        <v>113</v>
      </c>
      <c r="N1" s="70"/>
      <c r="O1" s="70"/>
      <c r="Q1" s="70" t="s">
        <v>175</v>
      </c>
      <c r="R1" s="70"/>
      <c r="S1" s="70"/>
    </row>
    <row r="2" spans="2:22" x14ac:dyDescent="0.25">
      <c r="D2" s="30">
        <v>2007</v>
      </c>
      <c r="E2" s="30">
        <v>2008</v>
      </c>
      <c r="F2" s="30">
        <v>2009</v>
      </c>
      <c r="G2" s="30">
        <v>2010</v>
      </c>
      <c r="H2" s="30">
        <v>2011</v>
      </c>
      <c r="I2" s="30">
        <v>2012</v>
      </c>
      <c r="J2" s="30">
        <v>2013</v>
      </c>
      <c r="K2" s="30" t="s">
        <v>109</v>
      </c>
      <c r="L2" s="30"/>
      <c r="M2" s="30"/>
      <c r="N2" s="30" t="s">
        <v>115</v>
      </c>
      <c r="O2" s="30" t="s">
        <v>114</v>
      </c>
      <c r="S2">
        <v>2012</v>
      </c>
      <c r="V2" t="s">
        <v>206</v>
      </c>
    </row>
    <row r="3" spans="2:22" x14ac:dyDescent="0.25">
      <c r="B3" s="1" t="s">
        <v>0</v>
      </c>
      <c r="C3" s="2" t="s">
        <v>1</v>
      </c>
      <c r="D3" s="32">
        <v>0.2599639749611159</v>
      </c>
      <c r="E3" s="32">
        <v>0.28273740327076669</v>
      </c>
      <c r="F3" s="32">
        <v>0.31460956874805251</v>
      </c>
      <c r="G3" s="32">
        <v>0.32167135679156633</v>
      </c>
      <c r="H3" s="32">
        <v>0.28839177921660231</v>
      </c>
      <c r="I3" s="32">
        <v>0.32157712196108118</v>
      </c>
      <c r="J3" s="32">
        <v>0.32873025724775529</v>
      </c>
      <c r="K3" s="32">
        <v>0.31577608222169384</v>
      </c>
      <c r="L3" s="32"/>
      <c r="M3" s="34" t="s">
        <v>116</v>
      </c>
      <c r="N3" s="41">
        <v>0.27755222488231857</v>
      </c>
      <c r="O3" s="42">
        <v>0.25523914688649746</v>
      </c>
      <c r="Q3" s="43">
        <v>2</v>
      </c>
      <c r="R3" s="44" t="s">
        <v>146</v>
      </c>
      <c r="S3" s="32">
        <v>0.39393778043935684</v>
      </c>
      <c r="U3" t="s">
        <v>207</v>
      </c>
      <c r="V3" s="33">
        <v>7.5999999999999998E-2</v>
      </c>
    </row>
    <row r="4" spans="2:22" ht="26.25" x14ac:dyDescent="0.25">
      <c r="B4" s="1" t="s">
        <v>2</v>
      </c>
      <c r="C4" s="2" t="s">
        <v>3</v>
      </c>
      <c r="D4" s="32">
        <f t="shared" ref="D4:H4" si="0">D5+D8</f>
        <v>0.10083982906027354</v>
      </c>
      <c r="E4" s="32">
        <f t="shared" si="0"/>
        <v>0.10305604730785944</v>
      </c>
      <c r="F4" s="32">
        <f t="shared" si="0"/>
        <v>0.11601597451388029</v>
      </c>
      <c r="G4" s="32">
        <f t="shared" si="0"/>
        <v>0.11454942069617155</v>
      </c>
      <c r="H4" s="32">
        <f t="shared" si="0"/>
        <v>0.10390578543708379</v>
      </c>
      <c r="I4" s="32">
        <f>I5+I8</f>
        <v>0.11211506842424088</v>
      </c>
      <c r="J4" s="32">
        <v>0.11568634875797397</v>
      </c>
      <c r="K4" s="32">
        <v>0.10537583622551655</v>
      </c>
      <c r="L4" s="32"/>
      <c r="M4" s="37" t="s">
        <v>117</v>
      </c>
      <c r="N4" s="41">
        <v>0.25263563714594411</v>
      </c>
      <c r="O4" s="42">
        <v>0.23985130960823606</v>
      </c>
      <c r="Q4" s="45">
        <v>21</v>
      </c>
      <c r="R4" s="46" t="s">
        <v>147</v>
      </c>
      <c r="S4" s="32">
        <v>9.4270220292299006E-2</v>
      </c>
    </row>
    <row r="5" spans="2:22" x14ac:dyDescent="0.25">
      <c r="B5" s="3" t="s">
        <v>4</v>
      </c>
      <c r="C5" s="4" t="s">
        <v>5</v>
      </c>
      <c r="D5" s="32">
        <v>7.5222796245187185E-2</v>
      </c>
      <c r="E5" s="32">
        <v>7.6967837915281362E-2</v>
      </c>
      <c r="F5" s="32">
        <v>8.6539942174578041E-2</v>
      </c>
      <c r="G5" s="32">
        <v>8.5522522086383779E-2</v>
      </c>
      <c r="H5" s="32">
        <v>7.7663738432889137E-2</v>
      </c>
      <c r="I5" s="32">
        <v>8.3553334175581584E-2</v>
      </c>
      <c r="J5" s="32">
        <v>8.6143926712542951E-2</v>
      </c>
      <c r="K5" s="32">
        <v>7.8587497348656651E-2</v>
      </c>
      <c r="L5" s="32"/>
      <c r="M5" s="38" t="s">
        <v>118</v>
      </c>
      <c r="N5" s="41">
        <v>6.5515561820743376E-2</v>
      </c>
      <c r="O5" s="42">
        <v>6.0651638363453775E-2</v>
      </c>
      <c r="Q5" s="47">
        <v>211</v>
      </c>
      <c r="R5" s="48" t="s">
        <v>148</v>
      </c>
      <c r="S5" s="32">
        <v>8.0937546785569095E-2</v>
      </c>
    </row>
    <row r="6" spans="2:22" x14ac:dyDescent="0.25">
      <c r="B6" s="5" t="s">
        <v>6</v>
      </c>
      <c r="C6" s="6" t="s">
        <v>7</v>
      </c>
      <c r="D6" s="32">
        <v>6.0663969398444081E-2</v>
      </c>
      <c r="E6" s="32">
        <v>6.2987818767456766E-2</v>
      </c>
      <c r="F6" s="32">
        <v>7.0741826505964334E-2</v>
      </c>
      <c r="G6" s="32">
        <v>7.0541150561932872E-2</v>
      </c>
      <c r="H6" s="32">
        <v>6.3522369266825696E-2</v>
      </c>
      <c r="I6" s="32">
        <v>6.9994112870142358E-2</v>
      </c>
      <c r="J6" s="32">
        <v>7.1823378343321351E-2</v>
      </c>
      <c r="K6" s="32">
        <v>6.2973164827420047E-2</v>
      </c>
      <c r="L6" s="32"/>
      <c r="M6" s="38" t="s">
        <v>119</v>
      </c>
      <c r="N6" s="41">
        <v>3.142341698849601E-2</v>
      </c>
      <c r="O6" s="42">
        <v>3.1423416988496017E-2</v>
      </c>
      <c r="Q6" s="47">
        <v>212</v>
      </c>
      <c r="R6" s="48" t="s">
        <v>149</v>
      </c>
      <c r="S6" s="32">
        <v>1.3332673506729918E-2</v>
      </c>
    </row>
    <row r="7" spans="2:22" ht="26.25" x14ac:dyDescent="0.25">
      <c r="B7" s="5" t="s">
        <v>8</v>
      </c>
      <c r="C7" s="6" t="s">
        <v>9</v>
      </c>
      <c r="D7" s="32">
        <v>1.4558826846743098E-2</v>
      </c>
      <c r="E7" s="32">
        <v>1.3980019147824601E-2</v>
      </c>
      <c r="F7" s="32">
        <v>1.5798115668613721E-2</v>
      </c>
      <c r="G7" s="32">
        <v>1.4981371524450915E-2</v>
      </c>
      <c r="H7" s="32">
        <v>1.4141369166063452E-2</v>
      </c>
      <c r="I7" s="32">
        <v>1.3559221305439217E-2</v>
      </c>
      <c r="J7" s="32">
        <v>1.43205483692216E-2</v>
      </c>
      <c r="K7" s="32">
        <v>1.5614332521236614E-2</v>
      </c>
      <c r="L7" s="32"/>
      <c r="M7" s="38" t="s">
        <v>120</v>
      </c>
      <c r="N7" s="41">
        <v>0.11527378376345662</v>
      </c>
      <c r="O7" s="42">
        <v>0.11527378376345662</v>
      </c>
      <c r="Q7" s="47">
        <v>2121</v>
      </c>
      <c r="R7" s="49" t="s">
        <v>150</v>
      </c>
      <c r="S7" s="32">
        <v>1.3332673506729918E-2</v>
      </c>
    </row>
    <row r="8" spans="2:22" x14ac:dyDescent="0.25">
      <c r="B8" s="3" t="s">
        <v>10</v>
      </c>
      <c r="C8" s="4" t="s">
        <v>11</v>
      </c>
      <c r="D8" s="32">
        <v>2.5617032815086354E-2</v>
      </c>
      <c r="E8" s="32">
        <v>2.6088209392578079E-2</v>
      </c>
      <c r="F8" s="32">
        <v>2.9476032339302245E-2</v>
      </c>
      <c r="G8" s="32">
        <v>2.9026898609787764E-2</v>
      </c>
      <c r="H8" s="32">
        <v>2.6242047004194656E-2</v>
      </c>
      <c r="I8" s="32">
        <v>2.8561734248659293E-2</v>
      </c>
      <c r="J8" s="32">
        <v>2.9542422045431029E-2</v>
      </c>
      <c r="K8" s="32">
        <v>2.6788338876859892E-2</v>
      </c>
      <c r="L8" s="32"/>
      <c r="M8" s="38" t="s">
        <v>121</v>
      </c>
      <c r="N8" s="41">
        <v>2.8232029719039889E-2</v>
      </c>
      <c r="O8" s="42">
        <v>2.8232029719039896E-2</v>
      </c>
      <c r="Q8" s="47">
        <v>2122</v>
      </c>
      <c r="R8" s="49" t="s">
        <v>151</v>
      </c>
      <c r="S8" s="32">
        <v>0</v>
      </c>
    </row>
    <row r="9" spans="2:22" x14ac:dyDescent="0.25">
      <c r="B9" s="7" t="s">
        <v>12</v>
      </c>
      <c r="C9" s="8" t="s">
        <v>13</v>
      </c>
      <c r="D9" s="32">
        <v>2.5926048034023791E-2</v>
      </c>
      <c r="E9" s="32">
        <v>2.5283184034434671E-2</v>
      </c>
      <c r="G9" s="32">
        <f t="shared" ref="G9:H9" si="1">SUM(G10:G16,G22)</f>
        <v>7.143919178287593E-2</v>
      </c>
      <c r="H9" s="32">
        <f t="shared" si="1"/>
        <v>6.6634097239003959E-2</v>
      </c>
      <c r="I9" s="32">
        <f>SUM(I10:I16,I22)</f>
        <v>7.5192122865443745E-2</v>
      </c>
      <c r="J9" s="32">
        <v>6.8380300154497767E-2</v>
      </c>
      <c r="K9" s="32">
        <v>5.9926397210542534E-2</v>
      </c>
      <c r="L9" s="32"/>
      <c r="M9" s="38" t="s">
        <v>122</v>
      </c>
      <c r="N9" s="41">
        <v>3.4922880947734661E-3</v>
      </c>
      <c r="O9" s="42">
        <v>3.4922880947734661E-3</v>
      </c>
      <c r="Q9" s="45">
        <v>22</v>
      </c>
      <c r="R9" s="46" t="s">
        <v>152</v>
      </c>
      <c r="S9" s="32">
        <v>5.4828458655494718E-2</v>
      </c>
    </row>
    <row r="10" spans="2:22" ht="26.25" x14ac:dyDescent="0.25">
      <c r="B10" s="3" t="s">
        <v>14</v>
      </c>
      <c r="C10" s="9" t="s">
        <v>15</v>
      </c>
      <c r="D10" s="32">
        <v>4.1484996759817453E-3</v>
      </c>
      <c r="E10" s="32">
        <v>3.9151675191022471E-3</v>
      </c>
      <c r="F10" s="32">
        <v>3.0910186068955327E-2</v>
      </c>
      <c r="G10" s="32">
        <v>7.3565905971671739E-3</v>
      </c>
      <c r="H10" s="32">
        <v>6.2385827413420575E-3</v>
      </c>
      <c r="I10" s="32">
        <v>6.4524088996197699E-3</v>
      </c>
      <c r="J10" s="32">
        <v>5.6875418079958256E-3</v>
      </c>
      <c r="K10" s="32">
        <v>6.1876784819000635E-3</v>
      </c>
      <c r="L10" s="32"/>
      <c r="M10" s="38" t="s">
        <v>123</v>
      </c>
      <c r="N10" s="41">
        <v>7.9167876706917138E-3</v>
      </c>
      <c r="O10" s="42">
        <v>0</v>
      </c>
      <c r="Q10" s="45">
        <v>23</v>
      </c>
      <c r="R10" s="46" t="s">
        <v>153</v>
      </c>
      <c r="S10" s="32">
        <v>1.7302282227466034E-2</v>
      </c>
    </row>
    <row r="11" spans="2:22" ht="26.25" x14ac:dyDescent="0.25">
      <c r="B11" s="3" t="s">
        <v>16</v>
      </c>
      <c r="C11" s="9" t="s">
        <v>17</v>
      </c>
      <c r="D11" s="32">
        <v>4.4690537391897951E-3</v>
      </c>
      <c r="E11" s="32">
        <v>4.3086360404870601E-3</v>
      </c>
      <c r="F11" s="32">
        <v>3.6756051803973314E-3</v>
      </c>
      <c r="G11" s="32">
        <v>5.2765201885215671E-3</v>
      </c>
      <c r="H11" s="32">
        <v>4.7555216696961765E-3</v>
      </c>
      <c r="I11" s="32">
        <v>5.2256859872610558E-3</v>
      </c>
      <c r="J11" s="32">
        <v>5.5108522504184482E-3</v>
      </c>
      <c r="K11" s="32">
        <v>3.1751601255924937E-3</v>
      </c>
      <c r="L11" s="32"/>
      <c r="M11" s="38" t="s">
        <v>124</v>
      </c>
      <c r="N11" s="41">
        <v>7.8095735289218041E-4</v>
      </c>
      <c r="O11" s="42">
        <v>7.7846136810391198E-4</v>
      </c>
      <c r="Q11" s="45">
        <v>24</v>
      </c>
      <c r="R11" s="46" t="s">
        <v>154</v>
      </c>
      <c r="S11" s="32">
        <v>2.7435840737068076E-2</v>
      </c>
    </row>
    <row r="12" spans="2:22" x14ac:dyDescent="0.25">
      <c r="B12" s="3" t="s">
        <v>18</v>
      </c>
      <c r="C12" s="9" t="s">
        <v>19</v>
      </c>
      <c r="D12" s="32">
        <v>5.4965235847493727E-3</v>
      </c>
      <c r="E12" s="32">
        <v>5.8198495761853739E-3</v>
      </c>
      <c r="F12" s="32">
        <v>5.9237720133246468E-3</v>
      </c>
      <c r="G12" s="32">
        <v>6.7025587483253738E-3</v>
      </c>
      <c r="H12" s="32">
        <v>5.9817920859452098E-3</v>
      </c>
      <c r="I12" s="32">
        <v>5.754685050556394E-3</v>
      </c>
      <c r="J12" s="32">
        <v>5.7372717577821534E-3</v>
      </c>
      <c r="K12" s="32">
        <v>4.9462088106690021E-3</v>
      </c>
      <c r="L12" s="32"/>
      <c r="M12" s="37" t="s">
        <v>125</v>
      </c>
      <c r="N12" s="41">
        <v>0</v>
      </c>
      <c r="O12" s="42">
        <v>0</v>
      </c>
      <c r="Q12" s="47">
        <v>241</v>
      </c>
      <c r="R12" s="48" t="s">
        <v>155</v>
      </c>
      <c r="S12" s="32">
        <v>6.6062006578638281E-3</v>
      </c>
    </row>
    <row r="13" spans="2:22" x14ac:dyDescent="0.25">
      <c r="B13" s="3" t="s">
        <v>20</v>
      </c>
      <c r="C13" s="9" t="s">
        <v>21</v>
      </c>
      <c r="F13" s="32">
        <v>6.6194622013258956E-3</v>
      </c>
      <c r="G13" s="32">
        <v>8.61403802175577E-3</v>
      </c>
      <c r="H13" s="32">
        <v>7.921043616325037E-3</v>
      </c>
      <c r="I13" s="32">
        <v>7.2225294246829668E-3</v>
      </c>
      <c r="J13" s="32">
        <v>6.5987797084184844E-3</v>
      </c>
      <c r="K13" s="32">
        <v>5.2602637292873591E-3</v>
      </c>
      <c r="L13" s="32"/>
      <c r="M13" s="37" t="s">
        <v>126</v>
      </c>
      <c r="N13" s="41">
        <v>6.0304329822323532E-3</v>
      </c>
      <c r="O13" s="42">
        <v>6.0018752885516976E-3</v>
      </c>
      <c r="Q13" s="47">
        <v>242</v>
      </c>
      <c r="R13" s="48" t="s">
        <v>156</v>
      </c>
      <c r="S13" s="32">
        <v>2.0829640079204251E-2</v>
      </c>
    </row>
    <row r="14" spans="2:22" x14ac:dyDescent="0.25">
      <c r="B14" s="10" t="s">
        <v>22</v>
      </c>
      <c r="C14" s="9" t="s">
        <v>23</v>
      </c>
      <c r="J14" s="32">
        <v>8.1854077529691475E-4</v>
      </c>
      <c r="K14" s="32">
        <v>9.0935394022040881E-4</v>
      </c>
      <c r="L14" s="32"/>
      <c r="M14" s="37" t="s">
        <v>127</v>
      </c>
      <c r="N14" s="41">
        <v>1.8886154754142057E-2</v>
      </c>
      <c r="O14" s="42">
        <v>9.3859619897097117E-3</v>
      </c>
      <c r="Q14" s="47">
        <v>243</v>
      </c>
      <c r="R14" s="48" t="s">
        <v>157</v>
      </c>
      <c r="S14" s="32">
        <v>0</v>
      </c>
    </row>
    <row r="15" spans="2:22" ht="30" x14ac:dyDescent="0.25">
      <c r="B15" s="3" t="s">
        <v>24</v>
      </c>
      <c r="C15" s="11" t="s">
        <v>25</v>
      </c>
      <c r="D15" s="32">
        <v>1.9884433597417064E-3</v>
      </c>
      <c r="E15" s="32">
        <v>1.5796611724834819E-3</v>
      </c>
      <c r="F15" s="32">
        <v>1.4513640515029917E-3</v>
      </c>
      <c r="G15" s="32">
        <v>1.0773294151458384E-3</v>
      </c>
      <c r="H15" s="32">
        <v>1.099402895135428E-3</v>
      </c>
      <c r="I15" s="32">
        <v>1.3893813083495115E-2</v>
      </c>
      <c r="J15" s="32">
        <v>7.8060757030121316E-4</v>
      </c>
      <c r="K15" s="32">
        <v>2.1122575512956929E-3</v>
      </c>
      <c r="L15" s="32"/>
      <c r="M15" s="35" t="s">
        <v>128</v>
      </c>
      <c r="N15" s="41">
        <v>0.25776174316162226</v>
      </c>
      <c r="O15" s="42">
        <v>0.24793313691986238</v>
      </c>
      <c r="Q15" s="45">
        <v>25</v>
      </c>
      <c r="R15" s="46" t="s">
        <v>158</v>
      </c>
      <c r="S15" s="32">
        <v>3.7616380571280379E-3</v>
      </c>
    </row>
    <row r="16" spans="2:22" ht="26.25" x14ac:dyDescent="0.25">
      <c r="B16" s="3" t="s">
        <v>26</v>
      </c>
      <c r="C16" s="4" t="s">
        <v>27</v>
      </c>
      <c r="D16" s="32">
        <v>9.6444083075238902E-3</v>
      </c>
      <c r="E16" s="32">
        <v>9.2391764206017375E-3</v>
      </c>
      <c r="F16" s="32">
        <v>1.2277166555036707E-2</v>
      </c>
      <c r="G16" s="32">
        <v>1.3282984033145998E-2</v>
      </c>
      <c r="H16" s="32">
        <v>1.2157914128651661E-2</v>
      </c>
      <c r="I16" s="32">
        <v>5.3361133623935604E-3</v>
      </c>
      <c r="J16" s="32">
        <v>1.2554305818735401E-2</v>
      </c>
      <c r="K16" s="32">
        <v>8.7453366851445811E-3</v>
      </c>
      <c r="L16" s="32"/>
      <c r="M16" s="37" t="s">
        <v>129</v>
      </c>
      <c r="N16" s="41">
        <v>5.3003079471301895E-2</v>
      </c>
      <c r="O16" s="42">
        <v>4.5006925240717567E-2</v>
      </c>
      <c r="Q16" s="47">
        <v>251</v>
      </c>
      <c r="R16" s="48" t="s">
        <v>159</v>
      </c>
      <c r="S16" s="32">
        <v>1.7088673804904724E-3</v>
      </c>
    </row>
    <row r="17" spans="2:19" x14ac:dyDescent="0.25">
      <c r="B17" s="3" t="s">
        <v>28</v>
      </c>
      <c r="C17" s="12" t="s">
        <v>29</v>
      </c>
      <c r="D17" s="32">
        <v>3.3777917138294311E-3</v>
      </c>
      <c r="E17" s="32">
        <v>3.0282048184811865E-3</v>
      </c>
      <c r="F17" s="32">
        <v>4.3614205457631018E-3</v>
      </c>
      <c r="G17" s="32">
        <v>5.177501724924166E-3</v>
      </c>
      <c r="H17" s="32">
        <v>4.4913262518971294E-3</v>
      </c>
      <c r="I17" s="32">
        <v>6.4425453274757232E-4</v>
      </c>
      <c r="J17" s="32">
        <v>5.1107745292002385E-3</v>
      </c>
      <c r="K17" s="32">
        <v>3.4894994127641814E-3</v>
      </c>
      <c r="L17" s="32"/>
      <c r="M17" s="37" t="s">
        <v>130</v>
      </c>
      <c r="N17" s="41">
        <v>3.826730953208219E-2</v>
      </c>
      <c r="O17" s="42">
        <v>2.9228799482153824E-2</v>
      </c>
      <c r="Q17" s="47">
        <v>252</v>
      </c>
      <c r="R17" s="48" t="s">
        <v>160</v>
      </c>
      <c r="S17" s="32">
        <v>2.0527706766375652E-3</v>
      </c>
    </row>
    <row r="18" spans="2:19" ht="26.25" x14ac:dyDescent="0.25">
      <c r="B18" s="3" t="s">
        <v>30</v>
      </c>
      <c r="C18" s="9" t="s">
        <v>31</v>
      </c>
      <c r="D18" s="32">
        <v>8.7504260392573671E-4</v>
      </c>
      <c r="E18" s="32">
        <v>7.5752047626933443E-4</v>
      </c>
      <c r="F18" s="32">
        <v>8.9375469895822482E-4</v>
      </c>
      <c r="G18" s="32">
        <v>7.974871890014879E-4</v>
      </c>
      <c r="H18" s="32">
        <v>6.3546227050802651E-4</v>
      </c>
      <c r="I18" s="32">
        <v>3.4417105520446454E-3</v>
      </c>
      <c r="J18" s="32">
        <v>6.1517909616077215E-4</v>
      </c>
      <c r="K18" s="32">
        <v>4.8195915873092642E-4</v>
      </c>
      <c r="L18" s="32"/>
      <c r="M18" s="37" t="s">
        <v>131</v>
      </c>
      <c r="N18" s="41">
        <v>8.6529811852394788E-3</v>
      </c>
      <c r="O18" s="42">
        <v>8.5149523324496313E-3</v>
      </c>
      <c r="Q18" s="45">
        <v>26</v>
      </c>
      <c r="R18" s="46" t="s">
        <v>161</v>
      </c>
      <c r="S18" s="32">
        <v>1.082700286084946E-2</v>
      </c>
    </row>
    <row r="19" spans="2:19" x14ac:dyDescent="0.25">
      <c r="B19" s="3" t="s">
        <v>32</v>
      </c>
      <c r="C19" s="9" t="s">
        <v>33</v>
      </c>
      <c r="D19" s="32">
        <v>2.4599029300668351E-3</v>
      </c>
      <c r="E19" s="32">
        <v>2.5202317037179237E-3</v>
      </c>
      <c r="F19" s="32">
        <v>3.0309844060349591E-3</v>
      </c>
      <c r="G19" s="32">
        <v>3.1450066327016555E-3</v>
      </c>
      <c r="H19" s="32">
        <v>3.0666356252927905E-3</v>
      </c>
      <c r="I19" s="32">
        <v>2.6754367670105911E-3</v>
      </c>
      <c r="J19" s="32">
        <v>3.6141635919680203E-3</v>
      </c>
      <c r="K19" s="32">
        <v>3.039127060354618E-3</v>
      </c>
      <c r="L19" s="32"/>
      <c r="M19" s="37" t="s">
        <v>132</v>
      </c>
      <c r="N19" s="41">
        <v>2.0518702909552999E-2</v>
      </c>
      <c r="O19" s="42">
        <v>8.8052888848696581E-3</v>
      </c>
      <c r="Q19" s="47">
        <v>261</v>
      </c>
      <c r="R19" s="48" t="s">
        <v>162</v>
      </c>
      <c r="S19" s="32">
        <v>3.2573718396445957E-5</v>
      </c>
    </row>
    <row r="20" spans="2:19" x14ac:dyDescent="0.25">
      <c r="B20" s="3" t="s">
        <v>34</v>
      </c>
      <c r="C20" s="9" t="s">
        <v>35</v>
      </c>
      <c r="D20" s="32">
        <v>1.1911925411838811E-3</v>
      </c>
      <c r="E20" s="32">
        <v>1.2779839359805751E-3</v>
      </c>
      <c r="F20" s="32">
        <v>2.1151586825898204E-3</v>
      </c>
      <c r="G20" s="32">
        <v>2.2094329055650369E-3</v>
      </c>
      <c r="H20" s="32">
        <v>2.2133378711929543E-3</v>
      </c>
      <c r="I20" s="32">
        <v>1.0564882579098707E-3</v>
      </c>
      <c r="J20" s="32">
        <v>2.5163897495663733E-3</v>
      </c>
      <c r="K20" s="32">
        <v>1.3360454454225288E-3</v>
      </c>
      <c r="L20" s="32"/>
      <c r="M20" s="37" t="s">
        <v>126</v>
      </c>
      <c r="N20" s="41">
        <v>4.1884617398298894E-4</v>
      </c>
      <c r="O20" s="42">
        <v>3.4264472801176581E-2</v>
      </c>
      <c r="Q20" s="47">
        <v>2611</v>
      </c>
      <c r="R20" s="49" t="s">
        <v>163</v>
      </c>
      <c r="S20" s="32">
        <v>3.2573718396445957E-5</v>
      </c>
    </row>
    <row r="21" spans="2:19" x14ac:dyDescent="0.25">
      <c r="B21" s="3" t="s">
        <v>36</v>
      </c>
      <c r="C21" s="9" t="s">
        <v>37</v>
      </c>
      <c r="D21" s="32">
        <v>7.4989278410391661E-4</v>
      </c>
      <c r="E21" s="32">
        <v>7.0642748439965562E-4</v>
      </c>
      <c r="F21" s="32">
        <v>7.6045226732505229E-4</v>
      </c>
      <c r="G21" s="32">
        <v>7.569194904136396E-4</v>
      </c>
      <c r="H21" s="32">
        <v>7.1807703697179457E-4</v>
      </c>
      <c r="I21" s="32">
        <v>7.398096113888752E-4</v>
      </c>
      <c r="J21" s="32">
        <v>6.9779885183999504E-4</v>
      </c>
      <c r="K21" s="32">
        <v>3.9870560787232589E-4</v>
      </c>
      <c r="L21" s="32"/>
      <c r="M21" s="37" t="s">
        <v>133</v>
      </c>
      <c r="N21" s="41">
        <v>9.6791543114978035E-2</v>
      </c>
      <c r="O21" s="42">
        <v>8.8876302349822231E-2</v>
      </c>
      <c r="Q21" s="47">
        <v>2612</v>
      </c>
      <c r="R21" s="49" t="s">
        <v>164</v>
      </c>
      <c r="S21" s="32">
        <v>0</v>
      </c>
    </row>
    <row r="22" spans="2:19" ht="39" x14ac:dyDescent="0.25">
      <c r="B22" s="3" t="s">
        <v>38</v>
      </c>
      <c r="C22" s="13" t="s">
        <v>39</v>
      </c>
      <c r="D22" s="32">
        <v>2.4634045400600216E-2</v>
      </c>
      <c r="E22" s="32">
        <v>2.5574472509282145E-2</v>
      </c>
      <c r="F22" s="32">
        <v>2.8291434819974922E-2</v>
      </c>
      <c r="G22" s="32">
        <v>2.9129170778814203E-2</v>
      </c>
      <c r="H22" s="32">
        <v>2.8479840101908398E-2</v>
      </c>
      <c r="I22" s="32">
        <v>3.1306887057434882E-2</v>
      </c>
      <c r="J22" s="32">
        <v>3.0692400465549333E-2</v>
      </c>
      <c r="K22" s="32">
        <v>2.8590137886432932E-2</v>
      </c>
      <c r="L22" s="32"/>
      <c r="M22" s="37" t="s">
        <v>134</v>
      </c>
      <c r="N22" s="41">
        <v>4.0109280774484654E-2</v>
      </c>
      <c r="O22" s="42">
        <v>3.3236395828672882E-2</v>
      </c>
      <c r="Q22" s="47">
        <v>262</v>
      </c>
      <c r="R22" s="48" t="s">
        <v>165</v>
      </c>
      <c r="S22" s="32">
        <v>1.0794429142453014E-2</v>
      </c>
    </row>
    <row r="23" spans="2:19" ht="39" x14ac:dyDescent="0.25">
      <c r="B23" s="3" t="s">
        <v>40</v>
      </c>
      <c r="C23" s="6" t="s">
        <v>41</v>
      </c>
      <c r="D23" s="32">
        <v>7.1346392189041395E-3</v>
      </c>
      <c r="E23" s="32">
        <v>6.770459044993119E-3</v>
      </c>
      <c r="F23" s="32">
        <v>5.8782819745441242E-3</v>
      </c>
      <c r="G23" s="32">
        <v>5.4702020244851973E-3</v>
      </c>
      <c r="H23" s="32">
        <v>8.8205421849382043E-3</v>
      </c>
      <c r="I23" s="32">
        <v>9.3776538266168059E-3</v>
      </c>
      <c r="J23" s="32">
        <v>8.960790719260165E-3</v>
      </c>
      <c r="K23" s="32">
        <v>5.2187618469315758E-3</v>
      </c>
      <c r="L23" s="32"/>
      <c r="M23" s="35" t="s">
        <v>135</v>
      </c>
      <c r="N23" s="41">
        <v>1.9790481720696237E-2</v>
      </c>
      <c r="O23" s="42">
        <v>7.3060099666351032E-3</v>
      </c>
      <c r="Q23" s="47">
        <v>2621</v>
      </c>
      <c r="R23" s="49" t="s">
        <v>163</v>
      </c>
      <c r="S23" s="32">
        <v>1.0794429142453014E-2</v>
      </c>
    </row>
    <row r="24" spans="2:19" ht="39" x14ac:dyDescent="0.25">
      <c r="B24" s="3" t="s">
        <v>42</v>
      </c>
      <c r="C24" s="12" t="s">
        <v>43</v>
      </c>
      <c r="D24" s="32">
        <v>1.749940618169608E-2</v>
      </c>
      <c r="E24" s="32">
        <v>1.8804013464289025E-2</v>
      </c>
      <c r="F24" s="32">
        <v>2.24131528454308E-2</v>
      </c>
      <c r="G24" s="32">
        <v>2.3658968754329008E-2</v>
      </c>
      <c r="H24" s="32">
        <v>1.9659297916970197E-2</v>
      </c>
      <c r="I24" s="32">
        <v>2.1929233230818079E-2</v>
      </c>
      <c r="J24" s="32">
        <v>2.1731609746289168E-2</v>
      </c>
      <c r="K24" s="32">
        <v>2.3371376039501356E-2</v>
      </c>
      <c r="L24" s="32"/>
      <c r="M24" s="35" t="s">
        <v>136</v>
      </c>
      <c r="N24" s="41">
        <v>2.6039476251897897E-2</v>
      </c>
      <c r="O24" s="42">
        <v>1.5963750767488016E-2</v>
      </c>
      <c r="Q24" s="47">
        <v>2622</v>
      </c>
      <c r="R24" s="49" t="s">
        <v>164</v>
      </c>
      <c r="S24" s="32">
        <v>0</v>
      </c>
    </row>
    <row r="25" spans="2:19" ht="26.25" x14ac:dyDescent="0.25">
      <c r="B25" s="7" t="s">
        <v>44</v>
      </c>
      <c r="C25" s="14" t="s">
        <v>45</v>
      </c>
      <c r="D25" s="32">
        <v>5.6369467846949829E-3</v>
      </c>
      <c r="E25" s="32">
        <v>5.1750181838520091E-3</v>
      </c>
      <c r="F25" s="32">
        <v>1.1655719350563041E-2</v>
      </c>
      <c r="G25" s="32">
        <v>1.6266147582712127E-2</v>
      </c>
      <c r="H25" s="32">
        <v>1.9716671454671604E-2</v>
      </c>
      <c r="I25" s="32">
        <v>1.9221685602487132E-2</v>
      </c>
      <c r="J25" s="32">
        <v>2.4771664177821812E-2</v>
      </c>
      <c r="K25" s="32">
        <v>3.0841110320080824E-2</v>
      </c>
      <c r="L25" s="32"/>
      <c r="M25" s="35" t="s">
        <v>137</v>
      </c>
      <c r="N25" s="41">
        <v>-6.248994531201659E-3</v>
      </c>
      <c r="O25" s="42">
        <v>-8.6577408008529123E-3</v>
      </c>
      <c r="Q25" s="47">
        <v>263</v>
      </c>
      <c r="R25" s="48" t="s">
        <v>166</v>
      </c>
      <c r="S25" s="32">
        <v>0</v>
      </c>
    </row>
    <row r="26" spans="2:19" ht="26.25" x14ac:dyDescent="0.25">
      <c r="B26" s="3" t="s">
        <v>46</v>
      </c>
      <c r="C26" s="6" t="s">
        <v>47</v>
      </c>
      <c r="J26" s="32">
        <v>1.7257823042315268E-2</v>
      </c>
      <c r="K26" s="32">
        <v>2.1013575975030185E-2</v>
      </c>
      <c r="L26" s="32"/>
      <c r="M26" s="35" t="s">
        <v>138</v>
      </c>
      <c r="N26" s="41">
        <v>2.1780001047115437E-2</v>
      </c>
      <c r="O26" s="42">
        <v>1.9719087486494591E-2</v>
      </c>
      <c r="Q26" s="47">
        <v>2631</v>
      </c>
      <c r="R26" s="49" t="s">
        <v>163</v>
      </c>
      <c r="S26" s="32">
        <v>0</v>
      </c>
    </row>
    <row r="27" spans="2:19" ht="26.25" x14ac:dyDescent="0.25">
      <c r="B27" s="15" t="s">
        <v>48</v>
      </c>
      <c r="C27" s="12" t="s">
        <v>49</v>
      </c>
      <c r="J27" s="32">
        <v>7.5138411355065455E-3</v>
      </c>
      <c r="K27" s="32">
        <v>9.8275343450506432E-3</v>
      </c>
      <c r="L27" s="32"/>
      <c r="M27" s="37" t="s">
        <v>139</v>
      </c>
      <c r="N27" s="41">
        <v>2.1780001047115437E-2</v>
      </c>
      <c r="O27" s="42">
        <v>1.9719087486494591E-2</v>
      </c>
      <c r="Q27" s="47">
        <v>2632</v>
      </c>
      <c r="R27" s="49" t="s">
        <v>164</v>
      </c>
      <c r="S27" s="32">
        <v>0</v>
      </c>
    </row>
    <row r="28" spans="2:19" x14ac:dyDescent="0.25">
      <c r="B28" s="1" t="s">
        <v>50</v>
      </c>
      <c r="C28" s="2" t="s">
        <v>51</v>
      </c>
      <c r="J28" s="32">
        <v>2.0499860882830616E-2</v>
      </c>
      <c r="K28" s="32">
        <v>2.0116191384365698E-2</v>
      </c>
      <c r="L28" s="32"/>
      <c r="M28" s="37" t="s">
        <v>140</v>
      </c>
      <c r="N28" s="41">
        <v>0</v>
      </c>
      <c r="O28" s="42">
        <v>0</v>
      </c>
      <c r="Q28" s="45">
        <v>27</v>
      </c>
      <c r="R28" s="46" t="s">
        <v>167</v>
      </c>
      <c r="S28" s="32">
        <v>0.16423794099020345</v>
      </c>
    </row>
    <row r="29" spans="2:19" ht="26.25" x14ac:dyDescent="0.25">
      <c r="B29" s="3" t="s">
        <v>52</v>
      </c>
      <c r="C29" s="4" t="s">
        <v>53</v>
      </c>
      <c r="D29" s="32">
        <v>2.7639365351108808E-2</v>
      </c>
      <c r="E29" s="32">
        <v>3.6257995306363755E-2</v>
      </c>
      <c r="F29" s="32">
        <v>2.9728699522579095E-2</v>
      </c>
      <c r="G29" s="32">
        <v>2.4533858836174868E-2</v>
      </c>
      <c r="H29" s="32">
        <v>1.8958939714536483E-2</v>
      </c>
      <c r="I29" s="32">
        <v>3.0749167440671077E-2</v>
      </c>
      <c r="J29" s="32">
        <v>2.0271031117271483E-2</v>
      </c>
      <c r="K29" s="32">
        <v>1.9972474179519698E-2</v>
      </c>
      <c r="L29" s="32"/>
      <c r="M29" s="37" t="s">
        <v>141</v>
      </c>
      <c r="N29" s="41">
        <v>0</v>
      </c>
      <c r="O29" s="42">
        <v>0</v>
      </c>
      <c r="Q29" s="47">
        <v>271</v>
      </c>
      <c r="R29" s="48" t="s">
        <v>168</v>
      </c>
      <c r="S29" s="32">
        <v>0.15872922407523526</v>
      </c>
    </row>
    <row r="30" spans="2:19" ht="26.25" x14ac:dyDescent="0.25">
      <c r="B30" s="16" t="s">
        <v>54</v>
      </c>
      <c r="C30" s="17" t="s">
        <v>55</v>
      </c>
      <c r="J30" s="32">
        <v>0</v>
      </c>
      <c r="K30" s="32">
        <v>0</v>
      </c>
      <c r="L30" s="32"/>
      <c r="M30" s="40" t="s">
        <v>142</v>
      </c>
      <c r="N30" s="41">
        <v>2.8029376347566172E-2</v>
      </c>
      <c r="O30" s="42">
        <v>2.8376828287347514E-2</v>
      </c>
      <c r="Q30" s="47">
        <v>272</v>
      </c>
      <c r="R30" s="48" t="s">
        <v>169</v>
      </c>
      <c r="S30" s="32">
        <v>5.5087169149681875E-3</v>
      </c>
    </row>
    <row r="31" spans="2:19" ht="26.25" x14ac:dyDescent="0.25">
      <c r="B31" s="18" t="s">
        <v>56</v>
      </c>
      <c r="C31" s="19" t="s">
        <v>57</v>
      </c>
      <c r="J31" s="32">
        <v>2.288297655591325E-4</v>
      </c>
      <c r="K31" s="32">
        <v>1.4371720484599644E-4</v>
      </c>
      <c r="L31" s="32"/>
      <c r="M31" s="37" t="s">
        <v>139</v>
      </c>
      <c r="N31" s="41">
        <v>2.155153949767017E-2</v>
      </c>
      <c r="O31" s="42">
        <v>2.1898991437451516E-2</v>
      </c>
      <c r="Q31" s="47">
        <v>273</v>
      </c>
      <c r="R31" s="48" t="s">
        <v>170</v>
      </c>
      <c r="S31" s="32">
        <v>0</v>
      </c>
    </row>
    <row r="32" spans="2:19" x14ac:dyDescent="0.25">
      <c r="B32" s="71" t="s">
        <v>177</v>
      </c>
      <c r="C32" s="72"/>
      <c r="D32" s="32">
        <f>SUM(D33:D34)</f>
        <v>0.17920883587538208</v>
      </c>
      <c r="E32" s="32">
        <f>SUM(E33:E34)</f>
        <v>0.20232841397472301</v>
      </c>
      <c r="F32" s="32">
        <f t="shared" ref="F32:K32" si="2">SUM(F33:F34)</f>
        <v>0.24773165561699032</v>
      </c>
      <c r="G32" s="32">
        <f t="shared" si="2"/>
        <v>0.22600075274406911</v>
      </c>
      <c r="H32" s="32">
        <f t="shared" si="2"/>
        <v>0.20858563798123986</v>
      </c>
      <c r="I32" s="32">
        <f t="shared" si="2"/>
        <v>0.21899249322111475</v>
      </c>
      <c r="J32" s="32">
        <f t="shared" si="2"/>
        <v>0.25285235634158409</v>
      </c>
      <c r="K32" s="32">
        <f t="shared" si="2"/>
        <v>0.23940847605553406</v>
      </c>
      <c r="L32" s="32"/>
      <c r="M32" s="37"/>
      <c r="N32" s="42"/>
      <c r="O32" s="42"/>
      <c r="Q32" s="47"/>
      <c r="R32" s="48"/>
      <c r="S32" s="32"/>
    </row>
    <row r="33" spans="2:19" ht="15.75" x14ac:dyDescent="0.25">
      <c r="B33" s="71" t="s">
        <v>145</v>
      </c>
      <c r="C33" s="74"/>
      <c r="D33" s="32">
        <v>0.11700000000000001</v>
      </c>
      <c r="E33" s="32">
        <v>0.12700634377451334</v>
      </c>
      <c r="F33" s="32">
        <v>0.16466745696798035</v>
      </c>
      <c r="G33" s="32">
        <v>0.13320155077874937</v>
      </c>
      <c r="H33" s="32">
        <v>0.13121968034702547</v>
      </c>
      <c r="I33" s="32">
        <v>0.13430469378869328</v>
      </c>
      <c r="J33" s="32">
        <f>0.019+199432/J60</f>
        <v>0.15659567712566388</v>
      </c>
      <c r="K33" s="32">
        <f>0.0176+143308/K60</f>
        <v>0.14595835868112655</v>
      </c>
      <c r="L33" s="32"/>
      <c r="M33" s="37" t="s">
        <v>140</v>
      </c>
      <c r="N33" s="41">
        <v>6.4778368498960024E-3</v>
      </c>
      <c r="O33" s="42">
        <v>6.4778368498960024E-3</v>
      </c>
      <c r="Q33" s="45">
        <v>28</v>
      </c>
      <c r="R33" s="46" t="s">
        <v>171</v>
      </c>
      <c r="S33" s="32">
        <v>2.1274396618848029E-2</v>
      </c>
    </row>
    <row r="34" spans="2:19" x14ac:dyDescent="0.25">
      <c r="B34" s="7" t="s">
        <v>58</v>
      </c>
      <c r="C34" s="20" t="s">
        <v>59</v>
      </c>
      <c r="D34" s="32">
        <v>6.2208835875382069E-2</v>
      </c>
      <c r="E34" s="32">
        <v>7.5322070200209687E-2</v>
      </c>
      <c r="F34" s="32">
        <v>8.3064198649009963E-2</v>
      </c>
      <c r="G34" s="32">
        <v>9.2799201965319753E-2</v>
      </c>
      <c r="H34" s="32">
        <v>7.7365957634214402E-2</v>
      </c>
      <c r="I34" s="32">
        <v>8.4687799432421454E-2</v>
      </c>
      <c r="J34" s="32">
        <v>9.6256679215920182E-2</v>
      </c>
      <c r="K34" s="32">
        <v>9.3450117374407504E-2</v>
      </c>
      <c r="L34" s="32"/>
      <c r="M34" s="36"/>
      <c r="N34" s="41"/>
      <c r="O34" s="42"/>
      <c r="Q34" s="47">
        <v>281</v>
      </c>
      <c r="R34" s="48" t="s">
        <v>172</v>
      </c>
      <c r="S34" s="32">
        <v>2.5056706458804583E-6</v>
      </c>
    </row>
    <row r="35" spans="2:19" x14ac:dyDescent="0.25">
      <c r="B35" s="5" t="s">
        <v>60</v>
      </c>
      <c r="C35" s="13" t="s">
        <v>61</v>
      </c>
      <c r="D35" s="32">
        <v>4.7346701881853283E-2</v>
      </c>
      <c r="E35" s="32">
        <v>4.7983319283365113E-2</v>
      </c>
      <c r="F35" s="32">
        <v>5.781145297295108E-2</v>
      </c>
      <c r="G35" s="32">
        <v>6.173130671087862E-2</v>
      </c>
      <c r="H35" s="32">
        <v>4.6704628359727107E-2</v>
      </c>
      <c r="I35" s="32">
        <v>4.7659882919413747E-2</v>
      </c>
      <c r="J35" s="32">
        <v>5.8654998220284728E-2</v>
      </c>
      <c r="K35" s="32">
        <v>5.5767845264315677E-2</v>
      </c>
      <c r="L35" s="32"/>
      <c r="M35" s="35" t="s">
        <v>143</v>
      </c>
      <c r="N35" s="41"/>
      <c r="O35" s="42"/>
      <c r="Q35" s="47">
        <v>282</v>
      </c>
      <c r="R35" s="48" t="s">
        <v>173</v>
      </c>
      <c r="S35" s="32">
        <v>2.127189094820215E-2</v>
      </c>
    </row>
    <row r="36" spans="2:19" x14ac:dyDescent="0.25">
      <c r="B36" s="5" t="s">
        <v>62</v>
      </c>
      <c r="C36" s="13" t="s">
        <v>63</v>
      </c>
      <c r="D36" s="32">
        <v>8.4032361284584669E-4</v>
      </c>
      <c r="E36" s="32">
        <v>1.0417305746917903E-3</v>
      </c>
      <c r="F36" s="32">
        <v>1.2534590069469915E-3</v>
      </c>
      <c r="G36" s="32">
        <v>1.205133943758535E-3</v>
      </c>
      <c r="H36" s="32">
        <v>1.0308183955888926E-3</v>
      </c>
      <c r="I36" s="32">
        <v>9.8031710715478166E-4</v>
      </c>
      <c r="J36" s="32">
        <v>9.5094850601556784E-4</v>
      </c>
      <c r="K36" s="32">
        <v>7.917718168993647E-4</v>
      </c>
      <c r="L36" s="32"/>
      <c r="M36" s="35" t="s">
        <v>144</v>
      </c>
      <c r="N36" s="41">
        <v>0.28380121941352021</v>
      </c>
      <c r="O36" s="42">
        <v>0.26389707807197499</v>
      </c>
      <c r="Q36" s="47">
        <v>2821</v>
      </c>
      <c r="R36" s="49" t="s">
        <v>174</v>
      </c>
      <c r="S36" s="32">
        <v>1.6241757126597131E-2</v>
      </c>
    </row>
    <row r="37" spans="2:19" x14ac:dyDescent="0.25">
      <c r="B37" s="3" t="s">
        <v>64</v>
      </c>
      <c r="C37" s="11" t="s">
        <v>65</v>
      </c>
      <c r="D37" s="32">
        <v>1.4021810380682944E-2</v>
      </c>
      <c r="E37" s="32">
        <v>2.6297020342152783E-2</v>
      </c>
      <c r="F37" s="32">
        <v>2.3999286669111889E-2</v>
      </c>
      <c r="G37" s="32">
        <v>2.9862761310682575E-2</v>
      </c>
      <c r="H37" s="32">
        <v>2.9630510878898394E-2</v>
      </c>
      <c r="I37" s="32">
        <v>3.6047599405852913E-2</v>
      </c>
      <c r="J37" s="32">
        <v>3.6650732489619892E-2</v>
      </c>
      <c r="K37" s="32">
        <v>3.6890500293192463E-2</v>
      </c>
      <c r="L37" s="32"/>
      <c r="M37" s="35"/>
      <c r="Q37" s="50">
        <v>2822</v>
      </c>
      <c r="R37" s="51" t="s">
        <v>164</v>
      </c>
      <c r="S37" s="32">
        <v>5.0301338216050201E-3</v>
      </c>
    </row>
    <row r="38" spans="2:19" x14ac:dyDescent="0.25">
      <c r="B38" s="21" t="s">
        <v>66</v>
      </c>
      <c r="C38" s="22" t="s">
        <v>67</v>
      </c>
      <c r="J38" s="32">
        <v>3.1354040587109476E-3</v>
      </c>
      <c r="K38" s="32">
        <v>6.0664297067806686E-3</v>
      </c>
      <c r="L38" s="32"/>
      <c r="M38" s="37"/>
    </row>
    <row r="39" spans="2:19" x14ac:dyDescent="0.25">
      <c r="B39" s="1" t="s">
        <v>68</v>
      </c>
      <c r="C39" s="2" t="s">
        <v>69</v>
      </c>
      <c r="D39" s="32">
        <v>5.368198745640191E-2</v>
      </c>
      <c r="E39" s="32">
        <v>4.3407598008440428E-2</v>
      </c>
      <c r="F39" s="32">
        <v>2.1954765286359479E-2</v>
      </c>
      <c r="G39" s="32">
        <v>2.8395113065476686E-2</v>
      </c>
      <c r="H39" s="31">
        <v>3.2267042613525782E-2</v>
      </c>
      <c r="I39" s="32">
        <v>2.900700961835849E-2</v>
      </c>
      <c r="J39" s="32">
        <v>2.0270512461629111E-2</v>
      </c>
      <c r="K39" s="32">
        <v>1.0313533651300352E-2</v>
      </c>
      <c r="L39" s="32"/>
      <c r="M39" s="39"/>
    </row>
    <row r="40" spans="2:19" x14ac:dyDescent="0.25">
      <c r="B40" s="7" t="s">
        <v>70</v>
      </c>
      <c r="C40" s="8" t="s">
        <v>71</v>
      </c>
      <c r="D40" s="32">
        <v>2.4819665862936383E-2</v>
      </c>
      <c r="E40" s="32">
        <v>2.2564400746517083E-2</v>
      </c>
      <c r="F40" s="32">
        <v>1.1824275965993135E-2</v>
      </c>
      <c r="G40" s="32">
        <v>1.3754016029354816E-2</v>
      </c>
      <c r="H40" s="31">
        <v>1.5522041115153873E-2</v>
      </c>
      <c r="I40" s="32">
        <v>1.5100156737573048E-2</v>
      </c>
      <c r="J40" s="32">
        <v>1.1771578572808448E-2</v>
      </c>
      <c r="K40" s="32">
        <v>7.1837080805898608E-3</v>
      </c>
      <c r="L40" s="32"/>
      <c r="M40" s="32"/>
    </row>
    <row r="41" spans="2:19" ht="26.25" x14ac:dyDescent="0.25">
      <c r="B41" s="3" t="s">
        <v>72</v>
      </c>
      <c r="C41" s="4" t="s">
        <v>73</v>
      </c>
      <c r="G41" s="32">
        <v>4.3839143235533378E-3</v>
      </c>
      <c r="H41" s="31">
        <v>5.1252769324095305E-3</v>
      </c>
      <c r="I41" s="32">
        <v>5.1026853533964233E-3</v>
      </c>
      <c r="J41" s="32">
        <v>4.4258726957181081E-3</v>
      </c>
      <c r="K41" s="32">
        <v>3.1889127482471508E-3</v>
      </c>
      <c r="L41" s="32"/>
      <c r="M41" s="32"/>
    </row>
    <row r="42" spans="2:19" x14ac:dyDescent="0.25">
      <c r="B42" s="3" t="s">
        <v>74</v>
      </c>
      <c r="C42" s="13" t="s">
        <v>75</v>
      </c>
      <c r="G42" s="32">
        <v>2.9249900922410422E-3</v>
      </c>
      <c r="H42" s="31">
        <v>3.7471183737272026E-3</v>
      </c>
      <c r="I42" s="32">
        <v>3.5177332384212939E-3</v>
      </c>
      <c r="J42" s="32">
        <v>1.6548534087136386E-3</v>
      </c>
      <c r="K42" s="32">
        <v>8.7603127990233491E-4</v>
      </c>
      <c r="L42" s="32"/>
      <c r="M42" s="32"/>
    </row>
    <row r="43" spans="2:19" ht="26.25" x14ac:dyDescent="0.25">
      <c r="B43" s="3" t="s">
        <v>76</v>
      </c>
      <c r="C43" s="6" t="s">
        <v>77</v>
      </c>
      <c r="G43" s="32">
        <v>6.7061909342323964E-4</v>
      </c>
      <c r="H43" s="31">
        <v>5.4116209622220466E-4</v>
      </c>
      <c r="I43" s="32">
        <v>5.7113698311844286E-4</v>
      </c>
      <c r="J43" s="32">
        <v>2.9709043054189089E-4</v>
      </c>
      <c r="K43" s="32">
        <v>1.6914262095286207E-4</v>
      </c>
      <c r="L43" s="32"/>
      <c r="M43" s="32"/>
    </row>
    <row r="44" spans="2:19" ht="26.25" x14ac:dyDescent="0.25">
      <c r="B44" s="3" t="s">
        <v>78</v>
      </c>
      <c r="C44" s="12" t="s">
        <v>79</v>
      </c>
      <c r="G44" s="32">
        <v>2.2543709988178022E-3</v>
      </c>
      <c r="H44" s="31">
        <v>3.205956277504998E-3</v>
      </c>
      <c r="I44" s="32">
        <v>2.946596255302851E-3</v>
      </c>
      <c r="J44" s="32">
        <v>1.3577629781717478E-3</v>
      </c>
      <c r="K44" s="32">
        <v>7.0688865894947281E-4</v>
      </c>
      <c r="L44" s="32"/>
      <c r="M44" s="32"/>
    </row>
    <row r="45" spans="2:19" x14ac:dyDescent="0.25">
      <c r="B45" s="3" t="s">
        <v>80</v>
      </c>
      <c r="C45" s="13" t="s">
        <v>81</v>
      </c>
      <c r="G45" s="32">
        <v>4.0315495219141965E-3</v>
      </c>
      <c r="H45" s="31">
        <v>3.6318437659337648E-3</v>
      </c>
      <c r="I45" s="32">
        <v>3.5309648241970168E-3</v>
      </c>
      <c r="J45" s="32">
        <v>3.3599386417884291E-3</v>
      </c>
      <c r="K45" s="32">
        <v>2.0298656763292813E-3</v>
      </c>
      <c r="L45" s="32"/>
      <c r="M45" s="32"/>
    </row>
    <row r="46" spans="2:19" ht="26.25" x14ac:dyDescent="0.25">
      <c r="B46" s="3" t="s">
        <v>82</v>
      </c>
      <c r="C46" s="6" t="s">
        <v>83</v>
      </c>
      <c r="G46" s="32">
        <v>4.4503622910540273E-4</v>
      </c>
      <c r="H46" s="31">
        <v>4.6113097881446868E-4</v>
      </c>
      <c r="I46" s="32">
        <v>4.7521605156090158E-4</v>
      </c>
      <c r="J46" s="32">
        <v>4.4197461295868791E-4</v>
      </c>
      <c r="K46" s="32">
        <v>2.5546907410691573E-4</v>
      </c>
      <c r="L46" s="32"/>
      <c r="M46" s="32"/>
    </row>
    <row r="47" spans="2:19" x14ac:dyDescent="0.25">
      <c r="B47" s="3" t="s">
        <v>84</v>
      </c>
      <c r="C47" s="12" t="s">
        <v>85</v>
      </c>
      <c r="G47" s="32">
        <v>3.5865132928087936E-3</v>
      </c>
      <c r="H47" s="31">
        <v>3.170712787119296E-3</v>
      </c>
      <c r="I47" s="32">
        <v>3.0557487726361157E-3</v>
      </c>
      <c r="J47" s="32">
        <v>2.917964028829741E-3</v>
      </c>
      <c r="K47" s="32">
        <v>1.7743966022223656E-3</v>
      </c>
      <c r="L47" s="32"/>
      <c r="M47" s="32"/>
    </row>
    <row r="48" spans="2:19" x14ac:dyDescent="0.25">
      <c r="B48" s="3" t="s">
        <v>86</v>
      </c>
      <c r="C48" s="13" t="s">
        <v>87</v>
      </c>
      <c r="G48" s="32">
        <v>2.4135620916462376E-3</v>
      </c>
      <c r="H48" s="31">
        <v>3.017802043083375E-3</v>
      </c>
      <c r="I48" s="32">
        <v>2.9487733215583165E-3</v>
      </c>
      <c r="J48" s="32">
        <v>2.0457197446609168E-3</v>
      </c>
      <c r="K48" s="32">
        <v>7.1129234356022745E-4</v>
      </c>
      <c r="L48" s="32"/>
      <c r="M48" s="32"/>
    </row>
    <row r="49" spans="2:17" ht="26.25" x14ac:dyDescent="0.25">
      <c r="B49" s="3" t="s">
        <v>88</v>
      </c>
      <c r="C49" s="9" t="s">
        <v>89</v>
      </c>
      <c r="G49" s="32">
        <v>9.3043468517046458E-5</v>
      </c>
      <c r="H49" s="31">
        <v>2.0337343114683107E-4</v>
      </c>
      <c r="I49" s="32">
        <v>1.1690895083468063E-4</v>
      </c>
      <c r="J49" s="32">
        <v>9.3390057644303934E-5</v>
      </c>
      <c r="K49" s="32">
        <v>3.5817779569141255E-5</v>
      </c>
      <c r="L49" s="32"/>
      <c r="M49" s="32"/>
    </row>
    <row r="50" spans="2:17" ht="25.5" x14ac:dyDescent="0.25">
      <c r="B50" s="3" t="s">
        <v>90</v>
      </c>
      <c r="C50" s="23" t="s">
        <v>91</v>
      </c>
      <c r="G50" s="32">
        <v>2.138402952547191E-3</v>
      </c>
      <c r="H50" s="31">
        <v>2.6869464082289801E-3</v>
      </c>
      <c r="I50" s="32">
        <v>2.7004954365192077E-3</v>
      </c>
      <c r="J50" s="32">
        <v>1.8991245647596324E-3</v>
      </c>
      <c r="K50" s="32">
        <v>6.5102725706424184E-4</v>
      </c>
      <c r="L50" s="32"/>
      <c r="M50" s="32"/>
    </row>
    <row r="51" spans="2:17" ht="26.25" x14ac:dyDescent="0.25">
      <c r="B51" s="15" t="s">
        <v>92</v>
      </c>
      <c r="C51" s="12" t="s">
        <v>93</v>
      </c>
      <c r="G51" s="32">
        <v>1.8211567058200057E-4</v>
      </c>
      <c r="H51" s="31">
        <v>1.2748220370756413E-4</v>
      </c>
      <c r="I51" s="32">
        <v>1.3136893420442823E-4</v>
      </c>
      <c r="J51" s="32">
        <v>5.3205122256979764E-5</v>
      </c>
      <c r="K51" s="32">
        <v>2.4447306926844297E-5</v>
      </c>
      <c r="L51" s="32"/>
      <c r="M51" s="32"/>
    </row>
    <row r="52" spans="2:17" ht="26.25" x14ac:dyDescent="0.25">
      <c r="B52" s="1" t="s">
        <v>94</v>
      </c>
      <c r="C52" s="2" t="s">
        <v>95</v>
      </c>
      <c r="D52" s="32">
        <v>1.3695577609399345E-3</v>
      </c>
      <c r="E52" s="32">
        <v>2.1008072068633074E-3</v>
      </c>
      <c r="F52" s="32">
        <v>7.9842273924968113E-4</v>
      </c>
      <c r="G52" s="32">
        <v>5.2595354413691251E-4</v>
      </c>
      <c r="H52" s="31">
        <v>3.3826942021906309E-4</v>
      </c>
      <c r="I52" s="32">
        <v>1.6708983571930467E-4</v>
      </c>
      <c r="J52" s="32">
        <v>1.0043402969216353E-4</v>
      </c>
      <c r="K52" s="32">
        <v>8.2905018325648392E-6</v>
      </c>
      <c r="L52" s="32"/>
      <c r="M52" s="32"/>
    </row>
    <row r="53" spans="2:17" ht="26.25" x14ac:dyDescent="0.25">
      <c r="B53" s="1" t="s">
        <v>96</v>
      </c>
      <c r="C53" s="2" t="s">
        <v>97</v>
      </c>
      <c r="D53" s="32">
        <v>1.3323617566054463E-4</v>
      </c>
      <c r="E53" s="32">
        <v>6.8007584910596006E-5</v>
      </c>
      <c r="F53" s="32">
        <v>3.0387163689514911E-5</v>
      </c>
      <c r="G53" s="32">
        <v>1.9780611080228209E-4</v>
      </c>
      <c r="H53" s="31">
        <v>2.1049089467542465E-4</v>
      </c>
      <c r="I53" s="32">
        <v>2.3142437049582503E-4</v>
      </c>
      <c r="J53" s="32">
        <v>1.847600522351915E-4</v>
      </c>
      <c r="K53" s="32">
        <v>3.693155307183009E-4</v>
      </c>
      <c r="L53" s="32"/>
      <c r="M53" s="52"/>
      <c r="N53" s="53"/>
      <c r="O53" s="53"/>
      <c r="P53" s="53"/>
      <c r="Q53" s="53"/>
    </row>
    <row r="54" spans="2:17" x14ac:dyDescent="0.25">
      <c r="B54" s="7" t="s">
        <v>98</v>
      </c>
      <c r="C54" s="8" t="s">
        <v>99</v>
      </c>
      <c r="D54" s="32">
        <v>2.7359527656865043E-2</v>
      </c>
      <c r="E54" s="32">
        <v>1.867438247014944E-2</v>
      </c>
      <c r="F54" s="32">
        <v>9.3016794174271486E-3</v>
      </c>
      <c r="G54" s="32">
        <v>1.3917337381182678E-2</v>
      </c>
      <c r="H54" s="31">
        <v>1.6196241183477424E-2</v>
      </c>
      <c r="I54" s="32">
        <v>1.3508338674570309E-2</v>
      </c>
      <c r="J54" s="32">
        <v>8.4989338888206631E-3</v>
      </c>
      <c r="K54" s="32">
        <v>3.1298255707104903E-3</v>
      </c>
      <c r="L54" s="32"/>
      <c r="M54" s="32"/>
      <c r="N54" s="32"/>
      <c r="O54" s="32"/>
      <c r="P54" s="32"/>
      <c r="Q54" s="32"/>
    </row>
    <row r="55" spans="2:17" ht="26.25" x14ac:dyDescent="0.25">
      <c r="B55" s="5" t="s">
        <v>100</v>
      </c>
      <c r="C55" s="4" t="s">
        <v>101</v>
      </c>
      <c r="D55" s="32">
        <v>2.71624483049848E-2</v>
      </c>
      <c r="E55" s="32">
        <v>1.8436188346416246E-2</v>
      </c>
      <c r="F55" s="32">
        <v>9.2077079010450587E-3</v>
      </c>
      <c r="G55" s="32">
        <v>1.3595545261964189E-2</v>
      </c>
      <c r="H55" s="31">
        <v>1.6029367559644646E-2</v>
      </c>
      <c r="I55" s="32">
        <v>1.3119880287583766E-2</v>
      </c>
      <c r="J55" s="32">
        <v>8.3719293171133548E-3</v>
      </c>
      <c r="K55" s="32">
        <v>3.1116415956928458E-3</v>
      </c>
      <c r="L55" s="32"/>
      <c r="M55" s="32"/>
    </row>
    <row r="56" spans="2:17" ht="26.25" x14ac:dyDescent="0.25">
      <c r="B56" s="5" t="s">
        <v>102</v>
      </c>
      <c r="C56" s="4" t="s">
        <v>103</v>
      </c>
      <c r="H56" s="31">
        <f t="shared" ref="H56" si="3">G55/$I$2</f>
        <v>6.7572292554493978E-6</v>
      </c>
      <c r="I56" s="32">
        <v>0</v>
      </c>
      <c r="J56" s="32">
        <v>-6.5801612803256198E-20</v>
      </c>
      <c r="K56" s="32">
        <v>9.3426885819328085E-20</v>
      </c>
      <c r="L56" s="32"/>
      <c r="M56" s="32"/>
    </row>
    <row r="57" spans="2:17" x14ac:dyDescent="0.25">
      <c r="B57" s="5" t="s">
        <v>104</v>
      </c>
      <c r="C57" s="24" t="s">
        <v>105</v>
      </c>
      <c r="G57" s="31">
        <f>F55/$I$2</f>
        <v>4.5763955770601684E-6</v>
      </c>
      <c r="H57" s="31">
        <f>G56/$I$2</f>
        <v>0</v>
      </c>
      <c r="I57" s="32">
        <v>3.8845838698654275E-4</v>
      </c>
      <c r="J57" s="32">
        <v>1.2700457170730628E-4</v>
      </c>
      <c r="K57" s="32">
        <v>1.8183975017644929E-5</v>
      </c>
      <c r="L57" s="32"/>
      <c r="M57" s="32"/>
    </row>
    <row r="58" spans="2:17" x14ac:dyDescent="0.25">
      <c r="B58" s="25" t="s">
        <v>106</v>
      </c>
      <c r="C58" s="26" t="s">
        <v>107</v>
      </c>
      <c r="J58" s="32">
        <v>0</v>
      </c>
      <c r="K58" s="32">
        <v>0</v>
      </c>
      <c r="L58" s="32"/>
      <c r="M58" s="32"/>
    </row>
    <row r="59" spans="2:17" x14ac:dyDescent="0.25">
      <c r="B59" s="27"/>
      <c r="C59" s="28" t="s">
        <v>108</v>
      </c>
      <c r="D59" s="32">
        <v>0.3136459624175178</v>
      </c>
      <c r="E59" s="32">
        <v>0.32614500127920715</v>
      </c>
      <c r="F59" s="32">
        <v>0.33656433403441194</v>
      </c>
      <c r="G59" s="32">
        <v>0.35006646985704304</v>
      </c>
      <c r="H59" s="32">
        <v>0.32065882183012812</v>
      </c>
      <c r="I59" s="32">
        <v>0.35058413157943968</v>
      </c>
      <c r="J59" s="32">
        <v>0.34900076970938443</v>
      </c>
      <c r="K59" s="32">
        <v>0.32608961587299418</v>
      </c>
    </row>
    <row r="60" spans="2:17" x14ac:dyDescent="0.25">
      <c r="C60" t="s">
        <v>176</v>
      </c>
      <c r="D60">
        <v>720731</v>
      </c>
      <c r="E60">
        <v>948056</v>
      </c>
      <c r="F60">
        <v>913345</v>
      </c>
      <c r="G60">
        <v>1079346</v>
      </c>
      <c r="H60">
        <v>1299991</v>
      </c>
      <c r="I60" s="53">
        <v>1404669</v>
      </c>
      <c r="J60" s="53">
        <v>1449406</v>
      </c>
      <c r="K60" s="53">
        <v>1116468</v>
      </c>
    </row>
    <row r="61" spans="2:17" x14ac:dyDescent="0.25">
      <c r="C61" t="s">
        <v>196</v>
      </c>
      <c r="D61" s="32">
        <f>D59-D62</f>
        <v>0.29389596241751781</v>
      </c>
      <c r="E61" s="32">
        <f t="shared" ref="E61:K61" si="4">E59-E62</f>
        <v>0.29447500127920717</v>
      </c>
      <c r="F61" s="32">
        <f t="shared" si="4"/>
        <v>0.27401433403441194</v>
      </c>
      <c r="G61" s="32">
        <f t="shared" si="4"/>
        <v>0.29251646985704305</v>
      </c>
      <c r="H61" s="32">
        <f t="shared" si="4"/>
        <v>0.29308882183012813</v>
      </c>
      <c r="I61" s="32">
        <f t="shared" si="4"/>
        <v>0.30771413157943966</v>
      </c>
      <c r="J61" s="32">
        <f t="shared" si="4"/>
        <v>0.30082076970938443</v>
      </c>
      <c r="K61" s="32">
        <f t="shared" si="4"/>
        <v>0.26835961587299417</v>
      </c>
    </row>
    <row r="62" spans="2:17" ht="15.75" x14ac:dyDescent="0.25">
      <c r="C62" t="s">
        <v>178</v>
      </c>
      <c r="D62" s="32">
        <v>1.975E-2</v>
      </c>
      <c r="E62" s="32">
        <v>3.1669999999999997E-2</v>
      </c>
      <c r="F62" s="32">
        <v>6.2549999999999994E-2</v>
      </c>
      <c r="G62" s="32">
        <v>5.7549999999999997E-2</v>
      </c>
      <c r="H62" s="32">
        <v>2.7570000000000001E-2</v>
      </c>
      <c r="I62" s="32">
        <v>4.2869999999999998E-2</v>
      </c>
      <c r="J62" s="32">
        <v>4.8179999999999994E-2</v>
      </c>
      <c r="K62" s="32">
        <v>5.7729999999999997E-2</v>
      </c>
      <c r="L62" s="29"/>
      <c r="M62" s="29"/>
    </row>
    <row r="63" spans="2:17" ht="15.75" x14ac:dyDescent="0.25">
      <c r="C63" s="70" t="s">
        <v>111</v>
      </c>
      <c r="D63" s="70"/>
      <c r="E63" s="70"/>
      <c r="F63" s="70"/>
      <c r="G63" s="70"/>
      <c r="H63" s="70"/>
      <c r="I63" s="70"/>
      <c r="J63" s="70"/>
      <c r="K63" s="70"/>
    </row>
    <row r="64" spans="2:17" x14ac:dyDescent="0.25">
      <c r="D64">
        <v>2007</v>
      </c>
      <c r="E64">
        <v>2008</v>
      </c>
      <c r="F64">
        <v>2009</v>
      </c>
      <c r="G64">
        <v>2010</v>
      </c>
      <c r="H64">
        <v>2011</v>
      </c>
      <c r="I64">
        <v>2012</v>
      </c>
      <c r="J64">
        <v>2013</v>
      </c>
      <c r="K64">
        <v>2014</v>
      </c>
      <c r="L64" s="33"/>
      <c r="M64" s="33"/>
    </row>
    <row r="65" spans="3:11" x14ac:dyDescent="0.25">
      <c r="C65" t="s">
        <v>112</v>
      </c>
      <c r="D65" s="33">
        <v>0</v>
      </c>
      <c r="E65" s="33">
        <v>0</v>
      </c>
      <c r="F65" s="33">
        <v>2.7E-2</v>
      </c>
      <c r="G65" s="33">
        <v>1.6E-2</v>
      </c>
      <c r="H65" s="33">
        <v>1.4999999999999999E-2</v>
      </c>
      <c r="I65" s="33">
        <v>0.01</v>
      </c>
      <c r="J65" s="33">
        <v>1.9E-2</v>
      </c>
      <c r="K65" s="33">
        <f>96000/K60</f>
        <v>8.5985446963101494E-2</v>
      </c>
    </row>
    <row r="66" spans="3:11" x14ac:dyDescent="0.25">
      <c r="C66" t="s">
        <v>179</v>
      </c>
      <c r="J66" s="33">
        <f>1400/J60</f>
        <v>9.6591293260825471E-4</v>
      </c>
    </row>
    <row r="67" spans="3:11" x14ac:dyDescent="0.25">
      <c r="C67" t="s">
        <v>195</v>
      </c>
      <c r="E67" s="32">
        <f>17080/E60</f>
        <v>1.8015813411865967E-2</v>
      </c>
      <c r="F67" s="32">
        <f>(55000-F65*F60)/F60</f>
        <v>3.3218208891492261E-2</v>
      </c>
      <c r="G67" s="32"/>
      <c r="H67" s="32">
        <f>(25000-H65*H60)/H60</f>
        <v>4.2309023677856248E-3</v>
      </c>
      <c r="I67" s="32">
        <f>1000/I60</f>
        <v>7.1191148946833736E-4</v>
      </c>
      <c r="J67" s="33">
        <f>5300/J60</f>
        <v>3.6566703877312498E-3</v>
      </c>
      <c r="K67" s="32"/>
    </row>
    <row r="68" spans="3:11" x14ac:dyDescent="0.25">
      <c r="C68" s="30" t="s">
        <v>180</v>
      </c>
      <c r="D68" s="33">
        <f t="shared" ref="D68:K68" si="5">SUM(D65:D67)</f>
        <v>0</v>
      </c>
      <c r="E68" s="33">
        <f t="shared" si="5"/>
        <v>1.8015813411865967E-2</v>
      </c>
      <c r="F68" s="33">
        <f t="shared" si="5"/>
        <v>6.0218208891492264E-2</v>
      </c>
      <c r="G68" s="33">
        <f t="shared" si="5"/>
        <v>1.6E-2</v>
      </c>
      <c r="H68" s="33">
        <f t="shared" si="5"/>
        <v>1.9230902367785623E-2</v>
      </c>
      <c r="I68" s="33">
        <f t="shared" si="5"/>
        <v>1.0711911489468338E-2</v>
      </c>
      <c r="J68" s="33">
        <f t="shared" si="5"/>
        <v>2.3622583320339504E-2</v>
      </c>
      <c r="K68" s="33">
        <f t="shared" si="5"/>
        <v>8.5985446963101494E-2</v>
      </c>
    </row>
    <row r="69" spans="3:11" x14ac:dyDescent="0.25">
      <c r="C69" s="30"/>
      <c r="E69" s="33"/>
      <c r="F69" s="33"/>
      <c r="G69" s="33"/>
      <c r="H69" s="33"/>
      <c r="I69" s="33"/>
      <c r="J69" s="33"/>
      <c r="K69" s="33"/>
    </row>
    <row r="72" spans="3:11" ht="75" x14ac:dyDescent="0.25">
      <c r="C72" s="54" t="s">
        <v>181</v>
      </c>
      <c r="D72" s="54" t="s">
        <v>182</v>
      </c>
    </row>
    <row r="73" spans="3:11" x14ac:dyDescent="0.25">
      <c r="C73" s="55" t="s">
        <v>183</v>
      </c>
      <c r="D73" s="56">
        <v>0.34399999999999997</v>
      </c>
      <c r="F73" s="32"/>
    </row>
    <row r="74" spans="3:11" x14ac:dyDescent="0.25">
      <c r="C74" s="55" t="s">
        <v>184</v>
      </c>
      <c r="D74" s="56">
        <v>0.34899999999999998</v>
      </c>
      <c r="F74" s="32"/>
    </row>
    <row r="75" spans="3:11" x14ac:dyDescent="0.25">
      <c r="C75" s="55" t="s">
        <v>185</v>
      </c>
      <c r="D75" s="56">
        <v>0.48299999999999998</v>
      </c>
      <c r="F75" s="32"/>
    </row>
    <row r="76" spans="3:11" x14ac:dyDescent="0.25">
      <c r="C76" s="55" t="s">
        <v>186</v>
      </c>
      <c r="D76" s="56">
        <v>0.32600000000000001</v>
      </c>
      <c r="F76" s="32"/>
    </row>
    <row r="77" spans="3:11" x14ac:dyDescent="0.25">
      <c r="C77" s="55" t="s">
        <v>187</v>
      </c>
      <c r="D77" s="56">
        <v>0.41299999999999998</v>
      </c>
      <c r="F77" s="32"/>
    </row>
    <row r="78" spans="3:11" x14ac:dyDescent="0.25">
      <c r="C78" s="55" t="s">
        <v>188</v>
      </c>
      <c r="D78" s="56">
        <v>0.39700000000000002</v>
      </c>
      <c r="F78" s="32"/>
    </row>
    <row r="79" spans="3:11" x14ac:dyDescent="0.25">
      <c r="C79" s="55" t="s">
        <v>189</v>
      </c>
      <c r="D79" s="56">
        <v>0.46200000000000002</v>
      </c>
      <c r="F79" s="32"/>
    </row>
    <row r="80" spans="3:11" x14ac:dyDescent="0.25">
      <c r="C80" s="55" t="s">
        <v>190</v>
      </c>
      <c r="D80" s="56">
        <v>0.52900000000000003</v>
      </c>
      <c r="F80" s="32"/>
    </row>
    <row r="89" spans="3:5" x14ac:dyDescent="0.25">
      <c r="C89" s="73" t="s">
        <v>204</v>
      </c>
      <c r="D89" s="73"/>
      <c r="E89" s="73"/>
    </row>
    <row r="90" spans="3:5" x14ac:dyDescent="0.25">
      <c r="D90" t="s">
        <v>202</v>
      </c>
      <c r="E90" t="s">
        <v>203</v>
      </c>
    </row>
    <row r="91" spans="3:5" x14ac:dyDescent="0.25">
      <c r="C91" t="s">
        <v>199</v>
      </c>
      <c r="D91">
        <v>76300</v>
      </c>
      <c r="E91" s="32">
        <f>D91/1850200</f>
        <v>4.1238784996216624E-2</v>
      </c>
    </row>
    <row r="92" spans="3:5" x14ac:dyDescent="0.25">
      <c r="C92" t="s">
        <v>112</v>
      </c>
      <c r="D92">
        <v>29700</v>
      </c>
      <c r="E92" s="32">
        <f t="shared" ref="E92:E96" si="6">D92/1850200</f>
        <v>1.6052318668252082E-2</v>
      </c>
    </row>
    <row r="93" spans="3:5" x14ac:dyDescent="0.25">
      <c r="C93" t="s">
        <v>200</v>
      </c>
      <c r="D93">
        <v>36500</v>
      </c>
      <c r="E93" s="32">
        <f t="shared" si="6"/>
        <v>1.9727597016538753E-2</v>
      </c>
    </row>
    <row r="94" spans="3:5" x14ac:dyDescent="0.25">
      <c r="C94" t="s">
        <v>201</v>
      </c>
      <c r="D94">
        <v>20000</v>
      </c>
      <c r="E94" s="32">
        <f t="shared" si="6"/>
        <v>1.0809642200843152E-2</v>
      </c>
    </row>
    <row r="95" spans="3:5" x14ac:dyDescent="0.25">
      <c r="C95" t="s">
        <v>205</v>
      </c>
      <c r="D95">
        <v>21000</v>
      </c>
      <c r="E95" s="32">
        <f t="shared" si="6"/>
        <v>1.135012431088531E-2</v>
      </c>
    </row>
    <row r="96" spans="3:5" x14ac:dyDescent="0.25">
      <c r="C96" s="30" t="s">
        <v>180</v>
      </c>
      <c r="D96" s="53">
        <f>SUM(D91:D95)</f>
        <v>183500</v>
      </c>
      <c r="E96" s="32">
        <f t="shared" si="6"/>
        <v>9.9178467192735917E-2</v>
      </c>
    </row>
    <row r="98" spans="4:5" x14ac:dyDescent="0.25">
      <c r="D98">
        <f>D96-D91-D95</f>
        <v>86200</v>
      </c>
      <c r="E98" s="32"/>
    </row>
  </sheetData>
  <mergeCells count="7">
    <mergeCell ref="Q1:S1"/>
    <mergeCell ref="B32:C32"/>
    <mergeCell ref="C89:E89"/>
    <mergeCell ref="B1:K1"/>
    <mergeCell ref="C63:K63"/>
    <mergeCell ref="M1:O1"/>
    <mergeCell ref="B33:C3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1"/>
  <sheetViews>
    <sheetView zoomScale="85" zoomScaleNormal="85" workbookViewId="0">
      <selection activeCell="U6" sqref="U6"/>
    </sheetView>
  </sheetViews>
  <sheetFormatPr defaultRowHeight="15" x14ac:dyDescent="0.25"/>
  <cols>
    <col min="2" max="2" width="16.28515625" customWidth="1"/>
    <col min="5" max="5" width="10.28515625" customWidth="1"/>
    <col min="6" max="6" width="14.28515625" customWidth="1"/>
    <col min="8" max="8" width="17.140625" customWidth="1"/>
    <col min="9" max="9" width="20.140625" customWidth="1"/>
  </cols>
  <sheetData>
    <row r="1" spans="2:9" ht="21" x14ac:dyDescent="0.35">
      <c r="B1" s="73" t="s">
        <v>192</v>
      </c>
      <c r="C1" s="73"/>
      <c r="E1" s="75" t="s">
        <v>193</v>
      </c>
      <c r="F1" s="75"/>
      <c r="H1" s="75" t="s">
        <v>194</v>
      </c>
      <c r="I1" s="75"/>
    </row>
    <row r="2" spans="2:9" x14ac:dyDescent="0.25">
      <c r="B2" t="s">
        <v>211</v>
      </c>
      <c r="C2" s="57">
        <v>100</v>
      </c>
      <c r="E2" t="s">
        <v>375</v>
      </c>
      <c r="F2" s="57">
        <v>100</v>
      </c>
      <c r="H2" t="s">
        <v>212</v>
      </c>
      <c r="I2" s="57">
        <v>100</v>
      </c>
    </row>
    <row r="3" spans="2:9" x14ac:dyDescent="0.25">
      <c r="B3" t="s">
        <v>375</v>
      </c>
      <c r="C3" s="57">
        <v>99.521530151367188</v>
      </c>
      <c r="E3" t="s">
        <v>372</v>
      </c>
      <c r="F3" s="57">
        <v>99.521530151367188</v>
      </c>
      <c r="H3" t="s">
        <v>282</v>
      </c>
      <c r="I3" s="57">
        <v>99.521530151367188</v>
      </c>
    </row>
    <row r="4" spans="2:9" x14ac:dyDescent="0.25">
      <c r="B4" t="s">
        <v>212</v>
      </c>
      <c r="C4" s="57">
        <v>99.043060302734375</v>
      </c>
      <c r="E4" t="s">
        <v>216</v>
      </c>
      <c r="F4" s="57">
        <v>99.043060302734375</v>
      </c>
      <c r="H4" t="s">
        <v>216</v>
      </c>
      <c r="I4" s="57">
        <v>99.043060302734375</v>
      </c>
    </row>
    <row r="5" spans="2:9" x14ac:dyDescent="0.25">
      <c r="B5" t="s">
        <v>216</v>
      </c>
      <c r="C5" s="57">
        <v>98.564590454101563</v>
      </c>
      <c r="E5" t="s">
        <v>211</v>
      </c>
      <c r="F5" s="57">
        <v>98.564590454101563</v>
      </c>
      <c r="H5" t="s">
        <v>232</v>
      </c>
      <c r="I5" s="57">
        <v>98.564590454101563</v>
      </c>
    </row>
    <row r="6" spans="2:9" x14ac:dyDescent="0.25">
      <c r="B6" t="s">
        <v>232</v>
      </c>
      <c r="C6" s="57">
        <v>98.08612060546875</v>
      </c>
      <c r="E6" t="s">
        <v>282</v>
      </c>
      <c r="F6" s="57">
        <v>98.08612060546875</v>
      </c>
      <c r="H6" t="s">
        <v>211</v>
      </c>
      <c r="I6" s="57">
        <v>98.08612060546875</v>
      </c>
    </row>
    <row r="7" spans="2:9" x14ac:dyDescent="0.25">
      <c r="B7" t="s">
        <v>292</v>
      </c>
      <c r="C7" s="57">
        <v>97.607658386230469</v>
      </c>
      <c r="E7" t="s">
        <v>212</v>
      </c>
      <c r="F7" s="57">
        <v>97.607658386230469</v>
      </c>
      <c r="H7" t="s">
        <v>292</v>
      </c>
      <c r="I7" s="57">
        <v>97.607658386230469</v>
      </c>
    </row>
    <row r="8" spans="2:9" x14ac:dyDescent="0.25">
      <c r="B8" t="s">
        <v>235</v>
      </c>
      <c r="C8" s="57">
        <v>97.129188537597656</v>
      </c>
      <c r="E8" t="s">
        <v>269</v>
      </c>
      <c r="F8" s="57">
        <v>97.129188537597656</v>
      </c>
      <c r="H8" t="s">
        <v>239</v>
      </c>
      <c r="I8" s="57">
        <v>97.129188537597656</v>
      </c>
    </row>
    <row r="9" spans="2:9" x14ac:dyDescent="0.25">
      <c r="B9" t="s">
        <v>226</v>
      </c>
      <c r="C9" s="57">
        <v>96.650718688964844</v>
      </c>
      <c r="E9" t="s">
        <v>226</v>
      </c>
      <c r="F9" s="57">
        <v>96.650718688964844</v>
      </c>
      <c r="H9" t="s">
        <v>375</v>
      </c>
      <c r="I9" s="57">
        <v>96.650718688964844</v>
      </c>
    </row>
    <row r="10" spans="2:9" x14ac:dyDescent="0.25">
      <c r="B10" t="s">
        <v>282</v>
      </c>
      <c r="C10" s="57">
        <v>96.172248840332031</v>
      </c>
      <c r="E10" t="s">
        <v>243</v>
      </c>
      <c r="F10" s="57">
        <v>96.172248840332031</v>
      </c>
      <c r="H10" t="s">
        <v>226</v>
      </c>
      <c r="I10" s="57">
        <v>96.172248840332031</v>
      </c>
    </row>
    <row r="11" spans="2:9" x14ac:dyDescent="0.25">
      <c r="B11" t="s">
        <v>372</v>
      </c>
      <c r="C11" s="57">
        <v>95.693778991699219</v>
      </c>
      <c r="E11" t="s">
        <v>239</v>
      </c>
      <c r="F11" s="57">
        <v>95.693778991699219</v>
      </c>
      <c r="H11" t="s">
        <v>223</v>
      </c>
      <c r="I11" s="57">
        <v>95.693778991699219</v>
      </c>
    </row>
    <row r="12" spans="2:9" x14ac:dyDescent="0.25">
      <c r="B12" t="s">
        <v>384</v>
      </c>
      <c r="C12" s="57">
        <v>95.215309143066406</v>
      </c>
      <c r="E12" t="s">
        <v>235</v>
      </c>
      <c r="F12" s="57">
        <v>95.215309143066406</v>
      </c>
      <c r="H12" t="s">
        <v>235</v>
      </c>
      <c r="I12" s="57">
        <v>95.215309143066406</v>
      </c>
    </row>
    <row r="13" spans="2:9" x14ac:dyDescent="0.25">
      <c r="B13" t="s">
        <v>269</v>
      </c>
      <c r="C13" s="57">
        <v>94.736839294433594</v>
      </c>
      <c r="E13" t="s">
        <v>232</v>
      </c>
      <c r="F13" s="57">
        <v>94.736839294433594</v>
      </c>
      <c r="H13" t="s">
        <v>384</v>
      </c>
      <c r="I13" s="57">
        <v>94.736839294433594</v>
      </c>
    </row>
    <row r="14" spans="2:9" x14ac:dyDescent="0.25">
      <c r="B14" t="s">
        <v>385</v>
      </c>
      <c r="C14" s="57">
        <v>94.258369445800696</v>
      </c>
      <c r="E14" t="s">
        <v>292</v>
      </c>
      <c r="F14" s="57">
        <v>94.258369445800781</v>
      </c>
      <c r="H14" t="s">
        <v>233</v>
      </c>
      <c r="I14" s="57">
        <v>94.258369445800781</v>
      </c>
    </row>
    <row r="15" spans="2:9" x14ac:dyDescent="0.25">
      <c r="B15" t="s">
        <v>258</v>
      </c>
      <c r="C15" s="57">
        <v>93.7799072265625</v>
      </c>
      <c r="E15" t="s">
        <v>268</v>
      </c>
      <c r="F15" s="57">
        <v>93.7799072265625</v>
      </c>
      <c r="H15" t="s">
        <v>269</v>
      </c>
      <c r="I15" s="57">
        <v>93.7799072265625</v>
      </c>
    </row>
    <row r="16" spans="2:9" x14ac:dyDescent="0.25">
      <c r="B16" t="s">
        <v>214</v>
      </c>
      <c r="C16" s="57">
        <v>93.301437377929688</v>
      </c>
      <c r="E16" t="s">
        <v>384</v>
      </c>
      <c r="F16" s="57">
        <v>93.301437377929688</v>
      </c>
      <c r="H16" t="s">
        <v>243</v>
      </c>
      <c r="I16" s="57">
        <v>93.301437377929688</v>
      </c>
    </row>
    <row r="17" spans="2:9" x14ac:dyDescent="0.25">
      <c r="B17" t="s">
        <v>215</v>
      </c>
      <c r="C17" s="57">
        <v>92.822967529296875</v>
      </c>
      <c r="E17" t="s">
        <v>233</v>
      </c>
      <c r="F17" s="57">
        <v>92.822967529296875</v>
      </c>
      <c r="H17" t="s">
        <v>258</v>
      </c>
      <c r="I17" s="57">
        <v>92.822967529296875</v>
      </c>
    </row>
    <row r="18" spans="2:9" x14ac:dyDescent="0.25">
      <c r="B18" t="s">
        <v>386</v>
      </c>
      <c r="C18" s="57">
        <v>92.344497680664063</v>
      </c>
      <c r="E18" t="s">
        <v>386</v>
      </c>
      <c r="F18" s="57">
        <v>92.344497680664063</v>
      </c>
      <c r="H18" t="s">
        <v>372</v>
      </c>
      <c r="I18" s="57">
        <v>92.344497680664063</v>
      </c>
    </row>
    <row r="19" spans="2:9" x14ac:dyDescent="0.25">
      <c r="B19" t="s">
        <v>387</v>
      </c>
      <c r="C19" s="57">
        <v>92.344497680664063</v>
      </c>
      <c r="E19" t="s">
        <v>390</v>
      </c>
      <c r="F19" s="57">
        <v>91.86602783203125</v>
      </c>
      <c r="H19" t="s">
        <v>214</v>
      </c>
      <c r="I19" s="57">
        <v>91.86602783203125</v>
      </c>
    </row>
    <row r="20" spans="2:9" x14ac:dyDescent="0.25">
      <c r="B20" t="s">
        <v>233</v>
      </c>
      <c r="C20" s="57">
        <v>91.387557983398438</v>
      </c>
      <c r="E20" t="s">
        <v>215</v>
      </c>
      <c r="F20" s="57">
        <v>91.387557983398438</v>
      </c>
      <c r="H20" t="s">
        <v>238</v>
      </c>
      <c r="I20" s="57">
        <v>91.387557983398438</v>
      </c>
    </row>
    <row r="21" spans="2:9" x14ac:dyDescent="0.25">
      <c r="B21" t="s">
        <v>272</v>
      </c>
      <c r="C21" s="57">
        <v>90.909088134765625</v>
      </c>
      <c r="E21" t="s">
        <v>391</v>
      </c>
      <c r="F21" s="57">
        <v>90.909088134765625</v>
      </c>
      <c r="H21" t="s">
        <v>268</v>
      </c>
      <c r="I21" s="57">
        <v>90.909088134765625</v>
      </c>
    </row>
    <row r="22" spans="2:9" x14ac:dyDescent="0.25">
      <c r="B22" t="s">
        <v>223</v>
      </c>
      <c r="C22" s="57">
        <v>90.430618286132813</v>
      </c>
      <c r="E22" t="s">
        <v>265</v>
      </c>
      <c r="F22" s="57">
        <v>90.430618286132813</v>
      </c>
      <c r="H22" t="s">
        <v>390</v>
      </c>
      <c r="I22" s="57">
        <v>90.430618286132813</v>
      </c>
    </row>
    <row r="23" spans="2:9" x14ac:dyDescent="0.25">
      <c r="B23" t="s">
        <v>388</v>
      </c>
      <c r="C23" s="57">
        <v>89.952156066894531</v>
      </c>
      <c r="E23" t="s">
        <v>424</v>
      </c>
      <c r="F23" s="57">
        <v>89.952156066894531</v>
      </c>
      <c r="H23" t="s">
        <v>215</v>
      </c>
      <c r="I23" s="57">
        <v>89.952156066894531</v>
      </c>
    </row>
    <row r="24" spans="2:9" x14ac:dyDescent="0.25">
      <c r="B24" t="s">
        <v>210</v>
      </c>
      <c r="C24" s="57">
        <v>89.473686218261719</v>
      </c>
      <c r="E24" t="s">
        <v>396</v>
      </c>
      <c r="F24" s="57">
        <v>89.473686218261719</v>
      </c>
      <c r="H24" t="s">
        <v>392</v>
      </c>
      <c r="I24" s="57">
        <v>89.473686218261719</v>
      </c>
    </row>
    <row r="25" spans="2:9" x14ac:dyDescent="0.25">
      <c r="B25" t="s">
        <v>268</v>
      </c>
      <c r="C25" s="57">
        <v>88.995216369628906</v>
      </c>
      <c r="E25" t="s">
        <v>387</v>
      </c>
      <c r="F25" s="57">
        <v>88.995216369628906</v>
      </c>
      <c r="H25" t="s">
        <v>399</v>
      </c>
      <c r="I25" s="57">
        <v>88.995216369628906</v>
      </c>
    </row>
    <row r="26" spans="2:9" x14ac:dyDescent="0.25">
      <c r="B26" t="s">
        <v>225</v>
      </c>
      <c r="C26" s="57">
        <v>88.516746520996094</v>
      </c>
      <c r="E26" t="s">
        <v>397</v>
      </c>
      <c r="F26" s="57">
        <v>88.995216369628906</v>
      </c>
      <c r="H26" t="s">
        <v>291</v>
      </c>
      <c r="I26" s="57">
        <v>88.516746520996094</v>
      </c>
    </row>
    <row r="27" spans="2:9" x14ac:dyDescent="0.25">
      <c r="B27" t="s">
        <v>238</v>
      </c>
      <c r="C27" s="57">
        <v>88.038276672363281</v>
      </c>
      <c r="E27" t="s">
        <v>395</v>
      </c>
      <c r="F27" s="57">
        <v>88.038276672363281</v>
      </c>
      <c r="H27" t="s">
        <v>210</v>
      </c>
      <c r="I27" s="57">
        <v>88.038276672363281</v>
      </c>
    </row>
    <row r="28" spans="2:9" x14ac:dyDescent="0.25">
      <c r="B28" t="s">
        <v>430</v>
      </c>
      <c r="C28" s="57">
        <v>87.559806823730469</v>
      </c>
      <c r="E28" t="s">
        <v>214</v>
      </c>
      <c r="F28" s="57">
        <v>87.559806823730469</v>
      </c>
      <c r="H28" t="s">
        <v>428</v>
      </c>
      <c r="I28" s="57">
        <v>87.559806823730469</v>
      </c>
    </row>
    <row r="29" spans="2:9" x14ac:dyDescent="0.25">
      <c r="B29" t="s">
        <v>389</v>
      </c>
      <c r="C29" s="57">
        <v>87.081336975097656</v>
      </c>
      <c r="E29" t="s">
        <v>237</v>
      </c>
      <c r="F29" s="57">
        <v>87.081336975097656</v>
      </c>
      <c r="H29" t="s">
        <v>386</v>
      </c>
      <c r="I29" s="57">
        <v>87.081336975097656</v>
      </c>
    </row>
    <row r="30" spans="2:9" x14ac:dyDescent="0.25">
      <c r="B30" t="s">
        <v>237</v>
      </c>
      <c r="C30" s="57">
        <v>86.602867126464844</v>
      </c>
      <c r="E30" t="s">
        <v>272</v>
      </c>
      <c r="F30" s="57">
        <v>86.602867126464844</v>
      </c>
      <c r="H30" t="s">
        <v>387</v>
      </c>
      <c r="I30" s="57">
        <v>87.081336975097656</v>
      </c>
    </row>
    <row r="31" spans="2:9" x14ac:dyDescent="0.25">
      <c r="B31" t="s">
        <v>390</v>
      </c>
      <c r="C31" s="57">
        <v>86.124404907226563</v>
      </c>
      <c r="E31" t="s">
        <v>430</v>
      </c>
      <c r="F31" s="57">
        <v>86.124404907226563</v>
      </c>
      <c r="H31" t="s">
        <v>355</v>
      </c>
      <c r="I31" s="57">
        <v>87.081336975097656</v>
      </c>
    </row>
    <row r="32" spans="2:9" x14ac:dyDescent="0.25">
      <c r="B32" t="s">
        <v>220</v>
      </c>
      <c r="C32" s="57">
        <v>85.64593505859375</v>
      </c>
      <c r="E32" t="s">
        <v>254</v>
      </c>
      <c r="F32" s="57">
        <v>85.64593505859375</v>
      </c>
      <c r="H32" t="s">
        <v>397</v>
      </c>
      <c r="I32" s="57">
        <v>87.081336975097656</v>
      </c>
    </row>
    <row r="33" spans="2:9" x14ac:dyDescent="0.25">
      <c r="B33" t="s">
        <v>254</v>
      </c>
      <c r="C33" s="57">
        <v>85.167465209960938</v>
      </c>
      <c r="E33" t="s">
        <v>210</v>
      </c>
      <c r="F33" s="57">
        <v>85.167465209960938</v>
      </c>
      <c r="H33" t="s">
        <v>272</v>
      </c>
      <c r="I33" s="57">
        <v>85.167465209960938</v>
      </c>
    </row>
    <row r="34" spans="2:9" x14ac:dyDescent="0.25">
      <c r="B34" t="s">
        <v>391</v>
      </c>
      <c r="C34" s="57">
        <v>84.688995361328125</v>
      </c>
      <c r="E34" s="62" t="s">
        <v>393</v>
      </c>
      <c r="F34" s="57">
        <v>84.688995361328125</v>
      </c>
      <c r="H34" t="s">
        <v>303</v>
      </c>
      <c r="I34" s="57">
        <v>84.688995361328125</v>
      </c>
    </row>
    <row r="35" spans="2:9" x14ac:dyDescent="0.25">
      <c r="B35" t="s">
        <v>392</v>
      </c>
      <c r="C35" s="57">
        <v>84.688995361328125</v>
      </c>
      <c r="E35" t="s">
        <v>284</v>
      </c>
      <c r="F35" s="57">
        <v>84.210525512695312</v>
      </c>
      <c r="H35" t="s">
        <v>225</v>
      </c>
      <c r="I35" s="57">
        <v>84.210525512695312</v>
      </c>
    </row>
    <row r="36" spans="2:9" x14ac:dyDescent="0.25">
      <c r="B36" t="s">
        <v>393</v>
      </c>
      <c r="C36" s="57">
        <v>83.7320556640625</v>
      </c>
      <c r="E36" t="s">
        <v>392</v>
      </c>
      <c r="F36" s="57">
        <v>83.7320556640625</v>
      </c>
      <c r="H36" t="s">
        <v>424</v>
      </c>
      <c r="I36" s="57">
        <v>83.7320556640625</v>
      </c>
    </row>
    <row r="37" spans="2:9" x14ac:dyDescent="0.25">
      <c r="B37" t="s">
        <v>428</v>
      </c>
      <c r="C37" s="57">
        <v>83.253585815429687</v>
      </c>
      <c r="E37" t="s">
        <v>258</v>
      </c>
      <c r="F37" s="57">
        <v>83.253585815429687</v>
      </c>
      <c r="H37" t="s">
        <v>430</v>
      </c>
      <c r="I37" s="57">
        <v>83.7320556640625</v>
      </c>
    </row>
    <row r="38" spans="2:9" x14ac:dyDescent="0.25">
      <c r="B38" t="s">
        <v>236</v>
      </c>
      <c r="C38" s="57">
        <v>82.775115966796875</v>
      </c>
      <c r="E38" t="s">
        <v>278</v>
      </c>
      <c r="F38" s="57">
        <v>82.775115966796875</v>
      </c>
      <c r="H38" t="s">
        <v>300</v>
      </c>
      <c r="I38" s="57">
        <v>82.775115966796875</v>
      </c>
    </row>
    <row r="39" spans="2:9" x14ac:dyDescent="0.25">
      <c r="B39" t="s">
        <v>394</v>
      </c>
      <c r="C39" s="57">
        <v>82.296653747558594</v>
      </c>
      <c r="E39" t="s">
        <v>223</v>
      </c>
      <c r="F39" s="57">
        <v>82.296653747558594</v>
      </c>
      <c r="H39" t="s">
        <v>391</v>
      </c>
      <c r="I39" s="57">
        <v>82.296653747558594</v>
      </c>
    </row>
    <row r="40" spans="2:9" x14ac:dyDescent="0.25">
      <c r="B40" t="s">
        <v>325</v>
      </c>
      <c r="C40" s="57">
        <v>81.818183898925781</v>
      </c>
      <c r="E40" t="s">
        <v>207</v>
      </c>
      <c r="F40" s="57">
        <v>81.818183898925781</v>
      </c>
      <c r="H40" t="s">
        <v>395</v>
      </c>
      <c r="I40" s="57">
        <v>82.296653747558594</v>
      </c>
    </row>
    <row r="41" spans="2:9" x14ac:dyDescent="0.25">
      <c r="B41" t="s">
        <v>303</v>
      </c>
      <c r="C41" s="57">
        <v>81.339714050292969</v>
      </c>
      <c r="E41" t="s">
        <v>425</v>
      </c>
      <c r="F41" s="57">
        <v>81.339714050292969</v>
      </c>
      <c r="H41" t="s">
        <v>265</v>
      </c>
      <c r="I41" s="57">
        <v>81.339714050292969</v>
      </c>
    </row>
    <row r="42" spans="2:9" x14ac:dyDescent="0.25">
      <c r="B42" t="s">
        <v>395</v>
      </c>
      <c r="C42" s="57">
        <v>80.861244201660156</v>
      </c>
      <c r="E42" t="s">
        <v>252</v>
      </c>
      <c r="F42" s="57">
        <v>80.861244201660156</v>
      </c>
      <c r="H42" t="s">
        <v>237</v>
      </c>
      <c r="I42" s="57">
        <v>80.861244201660156</v>
      </c>
    </row>
    <row r="43" spans="2:9" x14ac:dyDescent="0.25">
      <c r="B43" t="s">
        <v>396</v>
      </c>
      <c r="C43" s="57">
        <v>80.382774353027344</v>
      </c>
      <c r="E43" t="s">
        <v>275</v>
      </c>
      <c r="F43" s="57">
        <v>80.382774353027344</v>
      </c>
      <c r="H43" t="s">
        <v>301</v>
      </c>
      <c r="I43" s="57">
        <v>80.382774353027344</v>
      </c>
    </row>
    <row r="44" spans="2:9" x14ac:dyDescent="0.25">
      <c r="B44" t="s">
        <v>397</v>
      </c>
      <c r="C44" s="57">
        <v>79.904304504394531</v>
      </c>
      <c r="E44" t="s">
        <v>394</v>
      </c>
      <c r="F44" s="57">
        <v>79.904304504394531</v>
      </c>
      <c r="H44" t="s">
        <v>286</v>
      </c>
      <c r="I44" s="57">
        <v>80.382774353027344</v>
      </c>
    </row>
    <row r="45" spans="2:9" x14ac:dyDescent="0.25">
      <c r="B45" t="s">
        <v>425</v>
      </c>
      <c r="C45" s="57">
        <v>79.904304504394531</v>
      </c>
      <c r="E45" t="s">
        <v>342</v>
      </c>
      <c r="F45" s="57">
        <v>79.425834655761719</v>
      </c>
      <c r="H45" t="s">
        <v>289</v>
      </c>
      <c r="I45" s="57">
        <v>79.425834655761719</v>
      </c>
    </row>
    <row r="46" spans="2:9" x14ac:dyDescent="0.25">
      <c r="B46" t="s">
        <v>221</v>
      </c>
      <c r="C46" s="57">
        <v>78.947364807128906</v>
      </c>
      <c r="E46" t="s">
        <v>236</v>
      </c>
      <c r="F46" s="57">
        <v>78.947364807128906</v>
      </c>
      <c r="H46" t="s">
        <v>220</v>
      </c>
      <c r="I46" s="57">
        <v>78.947364807128906</v>
      </c>
    </row>
    <row r="47" spans="2:9" x14ac:dyDescent="0.25">
      <c r="B47" t="s">
        <v>265</v>
      </c>
      <c r="C47" s="57">
        <v>78.468902587890625</v>
      </c>
      <c r="E47" t="s">
        <v>267</v>
      </c>
      <c r="F47" s="57">
        <v>78.468902587890625</v>
      </c>
      <c r="H47" t="s">
        <v>254</v>
      </c>
      <c r="I47" s="57">
        <v>78.468902587890625</v>
      </c>
    </row>
    <row r="48" spans="2:9" x14ac:dyDescent="0.25">
      <c r="B48" t="s">
        <v>300</v>
      </c>
      <c r="C48" s="57">
        <v>77.990432739257813</v>
      </c>
      <c r="E48" t="s">
        <v>225</v>
      </c>
      <c r="F48" s="57">
        <v>77.990432739257813</v>
      </c>
      <c r="H48" t="s">
        <v>305</v>
      </c>
      <c r="I48" s="57">
        <v>77.990432739257813</v>
      </c>
    </row>
    <row r="49" spans="2:9" x14ac:dyDescent="0.25">
      <c r="B49" t="s">
        <v>398</v>
      </c>
      <c r="C49" s="57">
        <v>77.511962890625</v>
      </c>
      <c r="E49" t="s">
        <v>217</v>
      </c>
      <c r="F49" s="57">
        <v>77.511962890625</v>
      </c>
      <c r="H49" t="s">
        <v>407</v>
      </c>
      <c r="I49" s="57">
        <v>77.511962890625</v>
      </c>
    </row>
    <row r="50" spans="2:9" x14ac:dyDescent="0.25">
      <c r="B50" t="s">
        <v>301</v>
      </c>
      <c r="C50" s="57">
        <v>77.033493041992188</v>
      </c>
      <c r="E50" t="s">
        <v>404</v>
      </c>
      <c r="F50" s="57">
        <v>77.033493041992188</v>
      </c>
      <c r="H50" t="s">
        <v>400</v>
      </c>
      <c r="I50" s="57">
        <v>77.511962890625</v>
      </c>
    </row>
    <row r="51" spans="2:9" x14ac:dyDescent="0.25">
      <c r="B51" t="s">
        <v>286</v>
      </c>
      <c r="C51" s="57">
        <v>77.033493041992188</v>
      </c>
      <c r="E51" t="s">
        <v>400</v>
      </c>
      <c r="F51" s="57">
        <v>76.555023193359375</v>
      </c>
      <c r="H51" t="s">
        <v>401</v>
      </c>
      <c r="I51" s="57">
        <v>77.511962890625</v>
      </c>
    </row>
    <row r="52" spans="2:9" x14ac:dyDescent="0.25">
      <c r="B52" t="s">
        <v>275</v>
      </c>
      <c r="C52" s="57">
        <v>76.076553344726563</v>
      </c>
      <c r="E52" t="s">
        <v>431</v>
      </c>
      <c r="F52" s="57">
        <v>76.555023193359375</v>
      </c>
      <c r="H52" t="s">
        <v>425</v>
      </c>
      <c r="I52" s="57">
        <v>77.511962890625</v>
      </c>
    </row>
    <row r="53" spans="2:9" x14ac:dyDescent="0.25">
      <c r="B53" t="s">
        <v>342</v>
      </c>
      <c r="C53" s="57">
        <v>75.59808349609375</v>
      </c>
      <c r="E53" t="s">
        <v>220</v>
      </c>
      <c r="F53" s="57">
        <v>75.59808349609375</v>
      </c>
      <c r="H53" t="s">
        <v>389</v>
      </c>
      <c r="I53" s="57">
        <v>77.511962890625</v>
      </c>
    </row>
    <row r="54" spans="2:9" x14ac:dyDescent="0.25">
      <c r="B54" t="s">
        <v>207</v>
      </c>
      <c r="C54" s="57">
        <v>75.119613647460938</v>
      </c>
      <c r="E54" t="s">
        <v>428</v>
      </c>
      <c r="F54" s="57">
        <v>75.119613647460938</v>
      </c>
      <c r="H54" t="s">
        <v>236</v>
      </c>
      <c r="I54" s="57">
        <v>75.119613647460938</v>
      </c>
    </row>
    <row r="55" spans="2:9" x14ac:dyDescent="0.25">
      <c r="B55" t="s">
        <v>399</v>
      </c>
      <c r="C55" s="57">
        <v>74.641151428222656</v>
      </c>
      <c r="E55" t="s">
        <v>213</v>
      </c>
      <c r="F55" s="57">
        <v>74.641151428222656</v>
      </c>
      <c r="H55" t="s">
        <v>285</v>
      </c>
      <c r="I55" s="57">
        <v>74.641151428222656</v>
      </c>
    </row>
    <row r="56" spans="2:9" x14ac:dyDescent="0.25">
      <c r="B56" t="s">
        <v>278</v>
      </c>
      <c r="C56" s="57">
        <v>74.162681579589844</v>
      </c>
      <c r="E56" t="s">
        <v>303</v>
      </c>
      <c r="F56" s="57">
        <v>74.162681579589844</v>
      </c>
      <c r="H56" t="s">
        <v>278</v>
      </c>
      <c r="I56" s="57">
        <v>74.162681579589844</v>
      </c>
    </row>
    <row r="57" spans="2:9" x14ac:dyDescent="0.25">
      <c r="B57" t="s">
        <v>284</v>
      </c>
      <c r="C57" s="57">
        <v>73.684211730957031</v>
      </c>
      <c r="E57" t="s">
        <v>310</v>
      </c>
      <c r="F57" s="57">
        <v>73.684211730957031</v>
      </c>
      <c r="H57" t="s">
        <v>221</v>
      </c>
      <c r="I57" s="57">
        <v>73.684211730957031</v>
      </c>
    </row>
    <row r="58" spans="2:9" x14ac:dyDescent="0.25">
      <c r="B58" t="s">
        <v>267</v>
      </c>
      <c r="C58" s="57">
        <v>73.205741882324219</v>
      </c>
      <c r="E58" t="s">
        <v>289</v>
      </c>
      <c r="F58" s="57">
        <v>73.205741882324219</v>
      </c>
      <c r="H58" t="s">
        <v>288</v>
      </c>
      <c r="I58" s="57">
        <v>73.205741882324219</v>
      </c>
    </row>
    <row r="59" spans="2:9" x14ac:dyDescent="0.25">
      <c r="B59" t="s">
        <v>400</v>
      </c>
      <c r="C59" s="57">
        <v>72.727272033691406</v>
      </c>
      <c r="E59" t="s">
        <v>222</v>
      </c>
      <c r="F59" s="57">
        <v>72.727272033691406</v>
      </c>
      <c r="H59" t="s">
        <v>393</v>
      </c>
      <c r="I59" s="57">
        <v>72.727272033691406</v>
      </c>
    </row>
    <row r="60" spans="2:9" x14ac:dyDescent="0.25">
      <c r="B60" t="s">
        <v>401</v>
      </c>
      <c r="C60" s="57">
        <v>72.727272033691406</v>
      </c>
      <c r="E60" t="s">
        <v>325</v>
      </c>
      <c r="F60" s="57">
        <v>72.248802185058594</v>
      </c>
      <c r="H60" t="s">
        <v>321</v>
      </c>
      <c r="I60" s="57">
        <v>72.248802185058594</v>
      </c>
    </row>
    <row r="61" spans="2:9" x14ac:dyDescent="0.25">
      <c r="B61" t="s">
        <v>288</v>
      </c>
      <c r="C61" s="57">
        <v>71.770332336425781</v>
      </c>
      <c r="E61" t="s">
        <v>221</v>
      </c>
      <c r="F61" s="57">
        <v>71.770332336425781</v>
      </c>
      <c r="H61" t="s">
        <v>403</v>
      </c>
      <c r="I61" s="57">
        <v>71.770332336425781</v>
      </c>
    </row>
    <row r="62" spans="2:9" x14ac:dyDescent="0.25">
      <c r="B62" t="s">
        <v>252</v>
      </c>
      <c r="C62" s="57">
        <v>71.291862487792969</v>
      </c>
      <c r="E62" t="s">
        <v>302</v>
      </c>
      <c r="F62" s="57">
        <v>71.291862487792969</v>
      </c>
      <c r="H62" t="s">
        <v>396</v>
      </c>
      <c r="I62" s="57">
        <v>71.291862487792969</v>
      </c>
    </row>
    <row r="63" spans="2:9" x14ac:dyDescent="0.25">
      <c r="B63" t="s">
        <v>230</v>
      </c>
      <c r="C63" s="57">
        <v>70.813400268554687</v>
      </c>
      <c r="E63" t="s">
        <v>355</v>
      </c>
      <c r="F63" s="57">
        <v>70.813400268554687</v>
      </c>
      <c r="H63" t="s">
        <v>252</v>
      </c>
      <c r="I63" s="57">
        <v>70.813400268554687</v>
      </c>
    </row>
    <row r="64" spans="2:9" x14ac:dyDescent="0.25">
      <c r="B64" t="s">
        <v>217</v>
      </c>
      <c r="C64" s="57">
        <v>70.334930419921875</v>
      </c>
      <c r="E64" t="s">
        <v>407</v>
      </c>
      <c r="F64" s="57">
        <v>70.813400268554687</v>
      </c>
      <c r="H64" t="s">
        <v>394</v>
      </c>
      <c r="I64" s="57">
        <v>70.334930419921875</v>
      </c>
    </row>
    <row r="65" spans="2:9" x14ac:dyDescent="0.25">
      <c r="B65" t="s">
        <v>302</v>
      </c>
      <c r="C65" s="57">
        <v>69.856460571289062</v>
      </c>
      <c r="E65" t="s">
        <v>389</v>
      </c>
      <c r="F65" s="57">
        <v>70.813400268554687</v>
      </c>
      <c r="H65" t="s">
        <v>404</v>
      </c>
      <c r="I65" s="57">
        <v>69.856460571289062</v>
      </c>
    </row>
    <row r="66" spans="2:9" x14ac:dyDescent="0.25">
      <c r="B66" t="s">
        <v>310</v>
      </c>
      <c r="C66" s="57">
        <v>69.37799072265625</v>
      </c>
      <c r="E66" t="s">
        <v>279</v>
      </c>
      <c r="F66" s="57">
        <v>69.37799072265625</v>
      </c>
      <c r="H66" t="s">
        <v>302</v>
      </c>
      <c r="I66" s="57">
        <v>69.37799072265625</v>
      </c>
    </row>
    <row r="67" spans="2:9" x14ac:dyDescent="0.25">
      <c r="B67" t="s">
        <v>402</v>
      </c>
      <c r="C67" s="57">
        <v>68.899520874023438</v>
      </c>
      <c r="E67" t="s">
        <v>403</v>
      </c>
      <c r="F67" s="57">
        <v>68.899520874023438</v>
      </c>
      <c r="H67" t="s">
        <v>306</v>
      </c>
      <c r="I67" s="57">
        <v>68.899520874023438</v>
      </c>
    </row>
    <row r="68" spans="2:9" x14ac:dyDescent="0.25">
      <c r="B68" t="s">
        <v>355</v>
      </c>
      <c r="C68" s="57">
        <v>68.899520874023438</v>
      </c>
      <c r="E68" t="s">
        <v>291</v>
      </c>
      <c r="F68" s="57">
        <v>68.421051025390625</v>
      </c>
      <c r="H68" t="s">
        <v>325</v>
      </c>
      <c r="I68" s="57">
        <v>68.421051025390625</v>
      </c>
    </row>
    <row r="69" spans="2:9" x14ac:dyDescent="0.25">
      <c r="B69" t="s">
        <v>403</v>
      </c>
      <c r="C69" s="57">
        <v>67.942581176757813</v>
      </c>
      <c r="E69" t="s">
        <v>263</v>
      </c>
      <c r="F69" s="57">
        <v>67.942581176757813</v>
      </c>
      <c r="H69" t="s">
        <v>405</v>
      </c>
      <c r="I69" s="57">
        <v>67.942581176757813</v>
      </c>
    </row>
    <row r="70" spans="2:9" x14ac:dyDescent="0.25">
      <c r="B70" t="s">
        <v>213</v>
      </c>
      <c r="C70" s="57">
        <v>67.464111328125</v>
      </c>
      <c r="E70" t="s">
        <v>224</v>
      </c>
      <c r="F70" s="57">
        <v>67.464111328125</v>
      </c>
      <c r="H70" t="s">
        <v>349</v>
      </c>
      <c r="I70" s="57">
        <v>67.464111328125</v>
      </c>
    </row>
    <row r="71" spans="2:9" x14ac:dyDescent="0.25">
      <c r="B71" t="s">
        <v>222</v>
      </c>
      <c r="C71" s="57">
        <v>66.985649108886719</v>
      </c>
      <c r="E71" t="s">
        <v>337</v>
      </c>
      <c r="F71" s="57">
        <v>66.985649108886719</v>
      </c>
      <c r="H71" t="s">
        <v>284</v>
      </c>
      <c r="I71" s="57">
        <v>66.985649108886719</v>
      </c>
    </row>
    <row r="72" spans="2:9" x14ac:dyDescent="0.25">
      <c r="B72" t="s">
        <v>290</v>
      </c>
      <c r="C72" s="57">
        <v>66.507179260253906</v>
      </c>
      <c r="E72" t="s">
        <v>357</v>
      </c>
      <c r="F72" s="57">
        <v>66.507179260253906</v>
      </c>
      <c r="H72" t="s">
        <v>310</v>
      </c>
      <c r="I72" s="57">
        <v>66.507179260253906</v>
      </c>
    </row>
    <row r="73" spans="2:9" x14ac:dyDescent="0.25">
      <c r="B73" t="s">
        <v>291</v>
      </c>
      <c r="C73" s="57">
        <v>66.028709411621094</v>
      </c>
      <c r="E73" t="s">
        <v>230</v>
      </c>
      <c r="F73" s="57">
        <v>66.028709411621094</v>
      </c>
      <c r="H73" t="s">
        <v>402</v>
      </c>
      <c r="I73" s="57">
        <v>66.028709411621094</v>
      </c>
    </row>
    <row r="74" spans="2:9" x14ac:dyDescent="0.25">
      <c r="B74" t="s">
        <v>271</v>
      </c>
      <c r="C74" s="57">
        <v>65.550239562988281</v>
      </c>
      <c r="E74" t="s">
        <v>238</v>
      </c>
      <c r="F74" s="57">
        <v>65.550239562988281</v>
      </c>
      <c r="H74" t="s">
        <v>342</v>
      </c>
      <c r="I74" s="57">
        <v>65.550239562988281</v>
      </c>
    </row>
    <row r="75" spans="2:9" x14ac:dyDescent="0.25">
      <c r="B75" t="s">
        <v>404</v>
      </c>
      <c r="C75" s="57">
        <v>65.071769714355469</v>
      </c>
      <c r="E75" t="s">
        <v>271</v>
      </c>
      <c r="F75" s="57">
        <v>65.071769714355469</v>
      </c>
      <c r="H75" t="s">
        <v>246</v>
      </c>
      <c r="I75" s="57">
        <v>65.071769714355469</v>
      </c>
    </row>
    <row r="76" spans="2:9" x14ac:dyDescent="0.25">
      <c r="B76" t="s">
        <v>305</v>
      </c>
      <c r="C76" s="57">
        <v>64.593299865722656</v>
      </c>
      <c r="E76" t="s">
        <v>300</v>
      </c>
      <c r="F76" s="57">
        <v>64.593299865722656</v>
      </c>
      <c r="H76" t="s">
        <v>217</v>
      </c>
      <c r="I76" s="57">
        <v>64.593299865722656</v>
      </c>
    </row>
    <row r="77" spans="2:9" x14ac:dyDescent="0.25">
      <c r="B77" t="s">
        <v>297</v>
      </c>
      <c r="C77" s="57">
        <v>64.114830017089844</v>
      </c>
      <c r="E77" t="s">
        <v>290</v>
      </c>
      <c r="F77" s="57">
        <v>64.114830017089844</v>
      </c>
      <c r="H77" t="s">
        <v>275</v>
      </c>
      <c r="I77" s="57">
        <v>64.114830017089844</v>
      </c>
    </row>
    <row r="78" spans="2:9" x14ac:dyDescent="0.25">
      <c r="B78" t="s">
        <v>328</v>
      </c>
      <c r="C78" s="57">
        <v>63.636363983154297</v>
      </c>
      <c r="E78" t="s">
        <v>301</v>
      </c>
      <c r="F78" s="57">
        <v>63.636363983154297</v>
      </c>
      <c r="H78" t="s">
        <v>209</v>
      </c>
      <c r="I78" s="57">
        <v>63.636363983154297</v>
      </c>
    </row>
    <row r="79" spans="2:9" x14ac:dyDescent="0.25">
      <c r="B79" t="s">
        <v>337</v>
      </c>
      <c r="C79" s="57">
        <v>63.157894134521484</v>
      </c>
      <c r="E79" t="s">
        <v>313</v>
      </c>
      <c r="F79" s="57">
        <v>63.157894134521484</v>
      </c>
      <c r="H79" t="s">
        <v>250</v>
      </c>
      <c r="I79" s="57">
        <v>63.157894134521484</v>
      </c>
    </row>
    <row r="80" spans="2:9" x14ac:dyDescent="0.25">
      <c r="B80" t="s">
        <v>405</v>
      </c>
      <c r="C80" s="57">
        <v>62.679424285888672</v>
      </c>
      <c r="E80" t="s">
        <v>328</v>
      </c>
      <c r="F80" s="57">
        <v>62.679424285888672</v>
      </c>
      <c r="H80" t="s">
        <v>207</v>
      </c>
      <c r="I80" s="57">
        <v>62.679424285888672</v>
      </c>
    </row>
    <row r="81" spans="2:9" x14ac:dyDescent="0.25">
      <c r="B81" t="s">
        <v>289</v>
      </c>
      <c r="C81" s="57">
        <v>62.200958251953125</v>
      </c>
      <c r="E81" t="s">
        <v>402</v>
      </c>
      <c r="F81" s="57">
        <v>62.200958251953125</v>
      </c>
      <c r="H81" t="s">
        <v>191</v>
      </c>
      <c r="I81" s="57">
        <v>62.200958251953125</v>
      </c>
    </row>
    <row r="82" spans="2:9" x14ac:dyDescent="0.25">
      <c r="B82" t="s">
        <v>306</v>
      </c>
      <c r="C82" s="57">
        <v>61.722488403320312</v>
      </c>
      <c r="E82" t="s">
        <v>306</v>
      </c>
      <c r="F82" s="57">
        <v>61.722488403320312</v>
      </c>
      <c r="H82" t="s">
        <v>271</v>
      </c>
      <c r="I82" s="57">
        <v>61.722488403320312</v>
      </c>
    </row>
    <row r="83" spans="2:9" x14ac:dyDescent="0.25">
      <c r="B83" t="s">
        <v>344</v>
      </c>
      <c r="C83" s="57">
        <v>61.2440185546875</v>
      </c>
      <c r="E83" t="s">
        <v>283</v>
      </c>
      <c r="F83" s="57">
        <v>61.2440185546875</v>
      </c>
      <c r="H83" t="s">
        <v>230</v>
      </c>
      <c r="I83" s="57">
        <v>61.2440185546875</v>
      </c>
    </row>
    <row r="84" spans="2:9" x14ac:dyDescent="0.25">
      <c r="B84" t="s">
        <v>224</v>
      </c>
      <c r="C84" s="57">
        <v>60.765548706054688</v>
      </c>
      <c r="E84" t="s">
        <v>286</v>
      </c>
      <c r="F84" s="57">
        <v>60.765548706054688</v>
      </c>
      <c r="H84" t="s">
        <v>266</v>
      </c>
      <c r="I84" s="57">
        <v>60.765548706054688</v>
      </c>
    </row>
    <row r="85" spans="2:9" x14ac:dyDescent="0.25">
      <c r="B85" t="s">
        <v>246</v>
      </c>
      <c r="C85" s="57">
        <v>60.287082672119141</v>
      </c>
      <c r="E85" t="s">
        <v>350</v>
      </c>
      <c r="F85" s="57">
        <v>60.287082672119141</v>
      </c>
      <c r="H85" t="s">
        <v>224</v>
      </c>
      <c r="I85" s="57">
        <v>60.287082672119141</v>
      </c>
    </row>
    <row r="86" spans="2:9" x14ac:dyDescent="0.25">
      <c r="B86" t="s">
        <v>234</v>
      </c>
      <c r="C86" s="57">
        <v>59.808612823486328</v>
      </c>
      <c r="E86" t="s">
        <v>288</v>
      </c>
      <c r="F86" s="57">
        <v>59.808612823486328</v>
      </c>
      <c r="H86" t="s">
        <v>267</v>
      </c>
      <c r="I86" s="57">
        <v>59.808612823486328</v>
      </c>
    </row>
    <row r="87" spans="2:9" x14ac:dyDescent="0.25">
      <c r="B87" t="s">
        <v>263</v>
      </c>
      <c r="C87" s="57">
        <v>59.330142974853516</v>
      </c>
      <c r="E87" t="s">
        <v>297</v>
      </c>
      <c r="F87" s="57">
        <v>59.330142974853516</v>
      </c>
      <c r="H87" t="s">
        <v>283</v>
      </c>
      <c r="I87" s="57">
        <v>59.330142974853516</v>
      </c>
    </row>
    <row r="88" spans="2:9" x14ac:dyDescent="0.25">
      <c r="B88" t="s">
        <v>250</v>
      </c>
      <c r="C88" s="57">
        <v>58.851673126220703</v>
      </c>
      <c r="E88" t="s">
        <v>340</v>
      </c>
      <c r="F88" s="57">
        <v>58.851673126220703</v>
      </c>
      <c r="H88" t="s">
        <v>309</v>
      </c>
      <c r="I88" s="57">
        <v>58.851673126220703</v>
      </c>
    </row>
    <row r="89" spans="2:9" x14ac:dyDescent="0.25">
      <c r="B89" t="s">
        <v>285</v>
      </c>
      <c r="C89" s="57">
        <v>58.373207092285156</v>
      </c>
      <c r="E89" t="s">
        <v>327</v>
      </c>
      <c r="F89" s="57">
        <v>58.373207092285156</v>
      </c>
      <c r="H89" t="s">
        <v>256</v>
      </c>
      <c r="I89" s="57">
        <v>58.373207092285156</v>
      </c>
    </row>
    <row r="90" spans="2:9" x14ac:dyDescent="0.25">
      <c r="B90" t="s">
        <v>340</v>
      </c>
      <c r="C90" s="57">
        <v>57.894737243652344</v>
      </c>
      <c r="E90" t="s">
        <v>344</v>
      </c>
      <c r="F90" s="57">
        <v>57.894737243652344</v>
      </c>
      <c r="H90" t="s">
        <v>422</v>
      </c>
      <c r="I90" s="57">
        <v>57.894737243652344</v>
      </c>
    </row>
    <row r="91" spans="2:9" x14ac:dyDescent="0.25">
      <c r="B91" t="s">
        <v>256</v>
      </c>
      <c r="C91" s="57">
        <v>57.416267395019531</v>
      </c>
      <c r="E91" t="s">
        <v>295</v>
      </c>
      <c r="F91" s="57">
        <v>57.416267395019531</v>
      </c>
      <c r="H91" t="s">
        <v>213</v>
      </c>
      <c r="I91" s="57">
        <v>57.416267395019531</v>
      </c>
    </row>
    <row r="92" spans="2:9" x14ac:dyDescent="0.25">
      <c r="B92" t="s">
        <v>368</v>
      </c>
      <c r="C92" s="57">
        <v>56.937797546386719</v>
      </c>
      <c r="E92" t="s">
        <v>399</v>
      </c>
      <c r="F92" s="57">
        <v>56.937797546386719</v>
      </c>
      <c r="H92" t="s">
        <v>427</v>
      </c>
      <c r="I92" s="57">
        <v>56.937797546386719</v>
      </c>
    </row>
    <row r="93" spans="2:9" x14ac:dyDescent="0.25">
      <c r="B93" t="s">
        <v>313</v>
      </c>
      <c r="C93" s="57">
        <v>56.459331512451172</v>
      </c>
      <c r="E93" t="s">
        <v>416</v>
      </c>
      <c r="F93" s="57">
        <v>56.459331512451172</v>
      </c>
      <c r="H93" t="s">
        <v>338</v>
      </c>
      <c r="I93" s="57">
        <v>56.459331512451172</v>
      </c>
    </row>
    <row r="94" spans="2:9" x14ac:dyDescent="0.25">
      <c r="B94" t="s">
        <v>406</v>
      </c>
      <c r="C94" s="57">
        <v>55.980861663818359</v>
      </c>
      <c r="E94" t="s">
        <v>266</v>
      </c>
      <c r="F94" s="57">
        <v>55.980861663818359</v>
      </c>
      <c r="H94" t="s">
        <v>315</v>
      </c>
      <c r="I94" s="57">
        <v>55.980861663818359</v>
      </c>
    </row>
    <row r="95" spans="2:9" x14ac:dyDescent="0.25">
      <c r="B95" t="s">
        <v>321</v>
      </c>
      <c r="C95" s="57">
        <v>55.502391815185547</v>
      </c>
      <c r="E95" t="s">
        <v>338</v>
      </c>
      <c r="F95" s="57">
        <v>55.502391815185547</v>
      </c>
      <c r="H95" t="s">
        <v>222</v>
      </c>
      <c r="I95" s="57">
        <v>55.502391815185547</v>
      </c>
    </row>
    <row r="96" spans="2:9" x14ac:dyDescent="0.25">
      <c r="B96" t="s">
        <v>280</v>
      </c>
      <c r="C96" s="57">
        <v>55.023921966552734</v>
      </c>
      <c r="E96" t="s">
        <v>256</v>
      </c>
      <c r="F96" s="57">
        <v>55.023921966552734</v>
      </c>
      <c r="H96" t="s">
        <v>244</v>
      </c>
      <c r="I96" s="57">
        <v>55.023921966552734</v>
      </c>
    </row>
    <row r="97" spans="2:9" x14ac:dyDescent="0.25">
      <c r="B97" t="s">
        <v>327</v>
      </c>
      <c r="C97" s="57">
        <v>54.545455932617188</v>
      </c>
      <c r="E97" t="s">
        <v>244</v>
      </c>
      <c r="F97" s="57">
        <v>54.545455932617188</v>
      </c>
      <c r="H97" t="s">
        <v>290</v>
      </c>
      <c r="I97" s="57">
        <v>54.545455932617188</v>
      </c>
    </row>
    <row r="98" spans="2:9" x14ac:dyDescent="0.25">
      <c r="B98" t="s">
        <v>319</v>
      </c>
      <c r="C98" s="57">
        <v>54.066986083984375</v>
      </c>
      <c r="E98" t="s">
        <v>246</v>
      </c>
      <c r="F98" s="57">
        <v>54.066986083984375</v>
      </c>
      <c r="H98" t="s">
        <v>280</v>
      </c>
      <c r="I98" s="57">
        <v>54.066986083984375</v>
      </c>
    </row>
    <row r="99" spans="2:9" x14ac:dyDescent="0.25">
      <c r="B99" t="s">
        <v>407</v>
      </c>
      <c r="C99" s="57">
        <v>53.588516235351562</v>
      </c>
      <c r="E99" t="s">
        <v>234</v>
      </c>
      <c r="F99" s="57">
        <v>53.588516235351562</v>
      </c>
      <c r="H99" t="s">
        <v>231</v>
      </c>
      <c r="I99" s="57">
        <v>53.588516235351562</v>
      </c>
    </row>
    <row r="100" spans="2:9" x14ac:dyDescent="0.25">
      <c r="B100" t="s">
        <v>283</v>
      </c>
      <c r="C100" s="57">
        <v>53.11004638671875</v>
      </c>
      <c r="E100" t="s">
        <v>321</v>
      </c>
      <c r="F100" s="57">
        <v>53.11004638671875</v>
      </c>
      <c r="H100" t="s">
        <v>411</v>
      </c>
      <c r="I100" s="57">
        <v>53.11004638671875</v>
      </c>
    </row>
    <row r="101" spans="2:9" x14ac:dyDescent="0.25">
      <c r="B101" t="s">
        <v>279</v>
      </c>
      <c r="C101" s="57">
        <v>52.631580352783203</v>
      </c>
      <c r="E101" t="s">
        <v>331</v>
      </c>
      <c r="F101" s="57">
        <v>52.631580352783203</v>
      </c>
      <c r="H101" t="s">
        <v>279</v>
      </c>
      <c r="I101" s="57">
        <v>52.631580352783203</v>
      </c>
    </row>
    <row r="102" spans="2:9" x14ac:dyDescent="0.25">
      <c r="B102" t="s">
        <v>231</v>
      </c>
      <c r="C102" s="57">
        <v>52.153110504150391</v>
      </c>
      <c r="E102" t="s">
        <v>320</v>
      </c>
      <c r="F102" s="57">
        <v>52.153110504150391</v>
      </c>
      <c r="H102" t="s">
        <v>219</v>
      </c>
      <c r="I102" s="57">
        <v>52.153110504150391</v>
      </c>
    </row>
    <row r="103" spans="2:9" x14ac:dyDescent="0.25">
      <c r="B103" t="s">
        <v>293</v>
      </c>
      <c r="C103" s="57">
        <v>51.674640655517578</v>
      </c>
      <c r="E103" t="s">
        <v>368</v>
      </c>
      <c r="F103" s="57">
        <v>51.674640655517578</v>
      </c>
      <c r="H103" t="s">
        <v>370</v>
      </c>
      <c r="I103" s="57">
        <v>51.674640655517578</v>
      </c>
    </row>
    <row r="104" spans="2:9" x14ac:dyDescent="0.25">
      <c r="B104" t="s">
        <v>244</v>
      </c>
      <c r="C104" s="57">
        <v>51.196170806884766</v>
      </c>
      <c r="E104" t="s">
        <v>218</v>
      </c>
      <c r="F104" s="57">
        <v>51.196170806884766</v>
      </c>
      <c r="H104" t="s">
        <v>234</v>
      </c>
      <c r="I104" s="57">
        <v>51.196170806884766</v>
      </c>
    </row>
    <row r="105" spans="2:9" x14ac:dyDescent="0.25">
      <c r="B105" t="s">
        <v>338</v>
      </c>
      <c r="C105" s="57">
        <v>50.717704772949219</v>
      </c>
      <c r="E105" t="s">
        <v>219</v>
      </c>
      <c r="F105" s="57">
        <v>50.717704772949219</v>
      </c>
      <c r="H105" t="s">
        <v>218</v>
      </c>
      <c r="I105" s="57">
        <v>50.717704772949219</v>
      </c>
    </row>
    <row r="106" spans="2:9" x14ac:dyDescent="0.25">
      <c r="B106" t="s">
        <v>218</v>
      </c>
      <c r="C106" s="57">
        <v>50.239234924316406</v>
      </c>
      <c r="E106" t="s">
        <v>231</v>
      </c>
      <c r="F106" s="57">
        <v>50.239234924316406</v>
      </c>
      <c r="H106" t="s">
        <v>320</v>
      </c>
      <c r="I106" s="57">
        <v>50.239234924316406</v>
      </c>
    </row>
    <row r="107" spans="2:9" x14ac:dyDescent="0.25">
      <c r="B107" t="s">
        <v>266</v>
      </c>
      <c r="C107" s="57">
        <v>49.760765075683594</v>
      </c>
      <c r="E107" t="s">
        <v>299</v>
      </c>
      <c r="F107" s="57">
        <v>49.760765075683594</v>
      </c>
      <c r="H107" t="s">
        <v>263</v>
      </c>
      <c r="I107" s="57">
        <v>49.760765075683594</v>
      </c>
    </row>
    <row r="108" spans="2:9" x14ac:dyDescent="0.25">
      <c r="B108" t="s">
        <v>350</v>
      </c>
      <c r="C108" s="57">
        <v>49.282295227050781</v>
      </c>
      <c r="E108" t="s">
        <v>251</v>
      </c>
      <c r="F108" s="57">
        <v>49.282295227050781</v>
      </c>
      <c r="H108" t="s">
        <v>344</v>
      </c>
      <c r="I108" s="57">
        <v>49.282295227050781</v>
      </c>
    </row>
    <row r="109" spans="2:9" x14ac:dyDescent="0.25">
      <c r="B109" t="s">
        <v>357</v>
      </c>
      <c r="C109" s="57">
        <v>48.803829193115234</v>
      </c>
      <c r="E109" t="s">
        <v>410</v>
      </c>
      <c r="F109" s="57">
        <v>48.803829193115234</v>
      </c>
      <c r="H109" t="s">
        <v>274</v>
      </c>
      <c r="I109" s="57">
        <v>48.803829193115234</v>
      </c>
    </row>
    <row r="110" spans="2:9" x14ac:dyDescent="0.25">
      <c r="B110" t="s">
        <v>298</v>
      </c>
      <c r="C110" s="57">
        <v>48.325359344482422</v>
      </c>
      <c r="E110" t="s">
        <v>285</v>
      </c>
      <c r="F110" s="57">
        <v>48.325359344482422</v>
      </c>
      <c r="H110" t="s">
        <v>350</v>
      </c>
      <c r="I110" s="57">
        <v>48.325359344482422</v>
      </c>
    </row>
    <row r="111" spans="2:9" x14ac:dyDescent="0.25">
      <c r="B111" t="s">
        <v>309</v>
      </c>
      <c r="C111" s="57">
        <v>47.846889495849609</v>
      </c>
      <c r="E111" t="s">
        <v>370</v>
      </c>
      <c r="F111" s="57">
        <v>47.846889495849609</v>
      </c>
      <c r="H111" t="s">
        <v>413</v>
      </c>
      <c r="I111" s="57">
        <v>47.846889495849609</v>
      </c>
    </row>
    <row r="112" spans="2:9" x14ac:dyDescent="0.25">
      <c r="B112" t="s">
        <v>332</v>
      </c>
      <c r="C112" s="57">
        <v>47.368419647216797</v>
      </c>
      <c r="E112" t="s">
        <v>326</v>
      </c>
      <c r="F112" s="57">
        <v>47.368419647216797</v>
      </c>
      <c r="H112" t="s">
        <v>297</v>
      </c>
      <c r="I112" s="57">
        <v>47.368419647216797</v>
      </c>
    </row>
    <row r="113" spans="2:9" x14ac:dyDescent="0.25">
      <c r="B113" t="s">
        <v>315</v>
      </c>
      <c r="C113" s="57">
        <v>46.88995361328125</v>
      </c>
      <c r="E113" t="s">
        <v>293</v>
      </c>
      <c r="F113" s="57">
        <v>46.88995361328125</v>
      </c>
      <c r="H113" t="s">
        <v>319</v>
      </c>
      <c r="I113" s="57">
        <v>46.88995361328125</v>
      </c>
    </row>
    <row r="114" spans="2:9" x14ac:dyDescent="0.25">
      <c r="B114" t="s">
        <v>349</v>
      </c>
      <c r="C114" s="57">
        <v>46.411483764648438</v>
      </c>
      <c r="E114" t="s">
        <v>363</v>
      </c>
      <c r="F114" s="57">
        <v>46.411483764648438</v>
      </c>
      <c r="H114" t="s">
        <v>293</v>
      </c>
      <c r="I114" s="57">
        <v>46.411483764648438</v>
      </c>
    </row>
    <row r="115" spans="2:9" x14ac:dyDescent="0.25">
      <c r="B115" t="s">
        <v>370</v>
      </c>
      <c r="C115" s="57">
        <v>45.933013916015625</v>
      </c>
      <c r="E115" t="s">
        <v>308</v>
      </c>
      <c r="F115" s="57">
        <v>45.933013916015625</v>
      </c>
      <c r="H115" t="s">
        <v>328</v>
      </c>
      <c r="I115" s="57">
        <v>45.933013916015625</v>
      </c>
    </row>
    <row r="116" spans="2:9" x14ac:dyDescent="0.25">
      <c r="B116" t="s">
        <v>363</v>
      </c>
      <c r="C116" s="57">
        <v>45.454544067382813</v>
      </c>
      <c r="E116" t="s">
        <v>381</v>
      </c>
      <c r="F116" s="57">
        <v>45.454544067382813</v>
      </c>
      <c r="H116" t="s">
        <v>327</v>
      </c>
      <c r="I116" s="57">
        <v>45.454544067382813</v>
      </c>
    </row>
    <row r="117" spans="2:9" x14ac:dyDescent="0.25">
      <c r="B117" t="s">
        <v>408</v>
      </c>
      <c r="C117" s="57">
        <v>44.976078033447266</v>
      </c>
      <c r="E117" t="s">
        <v>250</v>
      </c>
      <c r="F117" s="57">
        <v>44.976078033447266</v>
      </c>
      <c r="H117" t="s">
        <v>406</v>
      </c>
      <c r="I117" s="57">
        <v>44.976078033447266</v>
      </c>
    </row>
    <row r="118" spans="2:9" x14ac:dyDescent="0.25">
      <c r="B118" t="s">
        <v>257</v>
      </c>
      <c r="C118" s="57">
        <v>44.497608184814453</v>
      </c>
      <c r="E118" t="s">
        <v>364</v>
      </c>
      <c r="F118" s="57">
        <v>44.497608184814453</v>
      </c>
      <c r="H118" t="s">
        <v>414</v>
      </c>
      <c r="I118" s="57">
        <v>44.497608184814453</v>
      </c>
    </row>
    <row r="119" spans="2:9" x14ac:dyDescent="0.25">
      <c r="B119" t="s">
        <v>330</v>
      </c>
      <c r="C119" s="57">
        <v>44.019138336181641</v>
      </c>
      <c r="E119" t="s">
        <v>253</v>
      </c>
      <c r="F119" s="57">
        <v>44.019138336181641</v>
      </c>
      <c r="H119" t="s">
        <v>345</v>
      </c>
      <c r="I119" s="57">
        <v>44.019138336181641</v>
      </c>
    </row>
    <row r="120" spans="2:9" x14ac:dyDescent="0.25">
      <c r="B120" t="s">
        <v>295</v>
      </c>
      <c r="C120" s="57">
        <v>43.540668487548828</v>
      </c>
      <c r="E120" t="s">
        <v>405</v>
      </c>
      <c r="F120" s="57">
        <v>43.540668487548828</v>
      </c>
      <c r="H120" t="s">
        <v>368</v>
      </c>
      <c r="I120" s="57">
        <v>43.540668487548828</v>
      </c>
    </row>
    <row r="121" spans="2:9" x14ac:dyDescent="0.25">
      <c r="B121" t="s">
        <v>270</v>
      </c>
      <c r="C121" s="57">
        <v>43.062202453613281</v>
      </c>
      <c r="E121" t="s">
        <v>346</v>
      </c>
      <c r="F121" s="57">
        <v>43.062202453613281</v>
      </c>
      <c r="H121" t="s">
        <v>304</v>
      </c>
      <c r="I121" s="57">
        <v>43.062202453613281</v>
      </c>
    </row>
    <row r="122" spans="2:9" x14ac:dyDescent="0.25">
      <c r="B122" t="s">
        <v>209</v>
      </c>
      <c r="C122" s="57">
        <v>42.583732604980469</v>
      </c>
      <c r="E122" t="s">
        <v>319</v>
      </c>
      <c r="F122" s="57">
        <v>42.583732604980469</v>
      </c>
      <c r="H122" t="s">
        <v>313</v>
      </c>
      <c r="I122" s="57">
        <v>42.583732604980469</v>
      </c>
    </row>
    <row r="123" spans="2:9" x14ac:dyDescent="0.25">
      <c r="B123" t="s">
        <v>299</v>
      </c>
      <c r="C123" s="57">
        <v>42.105262756347656</v>
      </c>
      <c r="E123" t="s">
        <v>354</v>
      </c>
      <c r="F123" s="57">
        <v>42.105262756347656</v>
      </c>
      <c r="H123" t="s">
        <v>357</v>
      </c>
      <c r="I123" s="57">
        <v>42.105262756347656</v>
      </c>
    </row>
    <row r="124" spans="2:9" x14ac:dyDescent="0.25">
      <c r="B124" t="s">
        <v>260</v>
      </c>
      <c r="C124" s="57">
        <v>41.626792907714844</v>
      </c>
      <c r="E124" t="s">
        <v>281</v>
      </c>
      <c r="F124" s="57">
        <v>41.626792907714844</v>
      </c>
      <c r="H124" t="s">
        <v>242</v>
      </c>
      <c r="I124" s="57">
        <v>41.626792907714844</v>
      </c>
    </row>
    <row r="125" spans="2:9" x14ac:dyDescent="0.25">
      <c r="B125" t="s">
        <v>251</v>
      </c>
      <c r="C125" s="57">
        <v>41.148326873779297</v>
      </c>
      <c r="E125" t="s">
        <v>406</v>
      </c>
      <c r="F125" s="57">
        <v>41.148326873779297</v>
      </c>
      <c r="H125" t="s">
        <v>419</v>
      </c>
      <c r="I125" s="57">
        <v>41.148326873779297</v>
      </c>
    </row>
    <row r="126" spans="2:9" x14ac:dyDescent="0.25">
      <c r="B126" t="s">
        <v>331</v>
      </c>
      <c r="C126" s="57">
        <v>40.669857025146484</v>
      </c>
      <c r="E126" t="s">
        <v>335</v>
      </c>
      <c r="F126" s="57">
        <v>40.669857025146484</v>
      </c>
      <c r="H126" t="s">
        <v>257</v>
      </c>
      <c r="I126" s="57">
        <v>40.669857025146484</v>
      </c>
    </row>
    <row r="127" spans="2:9" x14ac:dyDescent="0.25">
      <c r="B127" t="s">
        <v>409</v>
      </c>
      <c r="C127" s="57">
        <v>40.191387176513672</v>
      </c>
      <c r="E127" t="s">
        <v>280</v>
      </c>
      <c r="F127" s="57">
        <v>40.191387176513672</v>
      </c>
      <c r="H127" t="s">
        <v>253</v>
      </c>
      <c r="I127" s="57">
        <v>40.191387176513672</v>
      </c>
    </row>
    <row r="128" spans="2:9" x14ac:dyDescent="0.25">
      <c r="B128" t="s">
        <v>274</v>
      </c>
      <c r="C128" s="57">
        <v>39.712917327880859</v>
      </c>
      <c r="E128" t="s">
        <v>209</v>
      </c>
      <c r="F128" s="57">
        <v>39.712917327880859</v>
      </c>
      <c r="H128" t="s">
        <v>340</v>
      </c>
      <c r="I128" s="57">
        <v>39.712917327880859</v>
      </c>
    </row>
    <row r="129" spans="2:9" x14ac:dyDescent="0.25">
      <c r="B129" t="s">
        <v>219</v>
      </c>
      <c r="C129" s="57">
        <v>39.234451293945312</v>
      </c>
      <c r="E129" t="s">
        <v>361</v>
      </c>
      <c r="F129" s="57">
        <v>39.234451293945312</v>
      </c>
      <c r="H129" t="s">
        <v>337</v>
      </c>
      <c r="I129" s="57">
        <v>39.234451293945312</v>
      </c>
    </row>
    <row r="130" spans="2:9" x14ac:dyDescent="0.25">
      <c r="B130" t="s">
        <v>259</v>
      </c>
      <c r="C130" s="57">
        <v>38.7559814453125</v>
      </c>
      <c r="E130" t="s">
        <v>333</v>
      </c>
      <c r="F130" s="57">
        <v>38.7559814453125</v>
      </c>
      <c r="H130" t="s">
        <v>264</v>
      </c>
      <c r="I130" s="57">
        <v>38.7559814453125</v>
      </c>
    </row>
    <row r="131" spans="2:9" x14ac:dyDescent="0.25">
      <c r="B131" t="s">
        <v>345</v>
      </c>
      <c r="C131" s="57">
        <v>38.277511596679688</v>
      </c>
      <c r="E131" t="s">
        <v>274</v>
      </c>
      <c r="F131" s="57">
        <v>38.277511596679688</v>
      </c>
      <c r="H131" t="s">
        <v>371</v>
      </c>
      <c r="I131" s="57">
        <v>38.277511596679688</v>
      </c>
    </row>
    <row r="132" spans="2:9" x14ac:dyDescent="0.25">
      <c r="B132" t="s">
        <v>320</v>
      </c>
      <c r="C132" s="57">
        <v>37.799041748046875</v>
      </c>
      <c r="E132" t="s">
        <v>324</v>
      </c>
      <c r="F132" s="57">
        <v>37.799041748046875</v>
      </c>
      <c r="H132" t="s">
        <v>408</v>
      </c>
      <c r="I132" s="57">
        <v>37.799041748046875</v>
      </c>
    </row>
    <row r="133" spans="2:9" x14ac:dyDescent="0.25">
      <c r="B133" t="s">
        <v>241</v>
      </c>
      <c r="C133" s="57">
        <v>37.320575714111328</v>
      </c>
      <c r="E133" t="s">
        <v>270</v>
      </c>
      <c r="F133" s="57">
        <v>37.320575714111328</v>
      </c>
      <c r="H133" t="s">
        <v>228</v>
      </c>
      <c r="I133" s="57">
        <v>37.320575714111328</v>
      </c>
    </row>
    <row r="134" spans="2:9" x14ac:dyDescent="0.25">
      <c r="B134" t="s">
        <v>333</v>
      </c>
      <c r="C134" s="57">
        <v>36.842105865478516</v>
      </c>
      <c r="E134" t="s">
        <v>356</v>
      </c>
      <c r="F134" s="57">
        <v>36.842105865478516</v>
      </c>
      <c r="H134" t="s">
        <v>330</v>
      </c>
      <c r="I134" s="57">
        <v>36.842105865478516</v>
      </c>
    </row>
    <row r="135" spans="2:9" x14ac:dyDescent="0.25">
      <c r="B135" t="s">
        <v>410</v>
      </c>
      <c r="C135" s="57">
        <v>36.363636016845703</v>
      </c>
      <c r="E135" t="s">
        <v>408</v>
      </c>
      <c r="F135" s="57">
        <v>36.363636016845703</v>
      </c>
      <c r="H135" t="s">
        <v>359</v>
      </c>
      <c r="I135" s="57">
        <v>36.363636016845703</v>
      </c>
    </row>
    <row r="136" spans="2:9" x14ac:dyDescent="0.25">
      <c r="B136" t="s">
        <v>371</v>
      </c>
      <c r="C136" s="57">
        <v>35.885166168212891</v>
      </c>
      <c r="E136" t="s">
        <v>245</v>
      </c>
      <c r="F136" s="57">
        <v>35.885166168212891</v>
      </c>
      <c r="H136" t="s">
        <v>332</v>
      </c>
      <c r="I136" s="57">
        <v>35.885166168212891</v>
      </c>
    </row>
    <row r="137" spans="2:9" x14ac:dyDescent="0.25">
      <c r="B137" t="s">
        <v>356</v>
      </c>
      <c r="C137" s="57">
        <v>35.406700134277344</v>
      </c>
      <c r="E137" t="s">
        <v>353</v>
      </c>
      <c r="F137" s="57">
        <v>35.406700134277344</v>
      </c>
      <c r="H137" t="s">
        <v>294</v>
      </c>
      <c r="I137" s="57">
        <v>35.406700134277344</v>
      </c>
    </row>
    <row r="138" spans="2:9" x14ac:dyDescent="0.25">
      <c r="B138" t="s">
        <v>253</v>
      </c>
      <c r="C138" s="57">
        <v>34.928230285644531</v>
      </c>
      <c r="E138" t="s">
        <v>259</v>
      </c>
      <c r="F138" s="57">
        <v>34.928230285644531</v>
      </c>
      <c r="H138" t="s">
        <v>412</v>
      </c>
      <c r="I138" s="57">
        <v>34.928230285644531</v>
      </c>
    </row>
    <row r="139" spans="2:9" x14ac:dyDescent="0.25">
      <c r="B139" t="s">
        <v>353</v>
      </c>
      <c r="C139" s="57">
        <v>34.449760437011719</v>
      </c>
      <c r="E139" t="s">
        <v>345</v>
      </c>
      <c r="F139" s="57">
        <v>34.449760437011719</v>
      </c>
      <c r="H139" t="s">
        <v>261</v>
      </c>
      <c r="I139" s="57">
        <v>34.928230285644531</v>
      </c>
    </row>
    <row r="140" spans="2:9" x14ac:dyDescent="0.25">
      <c r="B140" t="s">
        <v>411</v>
      </c>
      <c r="C140" s="57">
        <v>33.971290588378906</v>
      </c>
      <c r="E140" t="s">
        <v>332</v>
      </c>
      <c r="F140" s="57">
        <v>33.971290588378906</v>
      </c>
      <c r="H140" t="s">
        <v>381</v>
      </c>
      <c r="I140" s="57">
        <v>33.971290588378906</v>
      </c>
    </row>
    <row r="141" spans="2:9" x14ac:dyDescent="0.25">
      <c r="B141" t="s">
        <v>248</v>
      </c>
      <c r="C141" s="57">
        <v>33.492824554443359</v>
      </c>
      <c r="E141" t="s">
        <v>309</v>
      </c>
      <c r="F141" s="57">
        <v>33.492824554443359</v>
      </c>
      <c r="H141" t="s">
        <v>326</v>
      </c>
      <c r="I141" s="57">
        <v>33.492824554443359</v>
      </c>
    </row>
    <row r="142" spans="2:9" x14ac:dyDescent="0.25">
      <c r="B142" t="s">
        <v>364</v>
      </c>
      <c r="C142" s="57">
        <v>33.014354705810547</v>
      </c>
      <c r="E142" t="s">
        <v>329</v>
      </c>
      <c r="F142" s="57">
        <v>33.014354705810547</v>
      </c>
      <c r="H142" t="s">
        <v>260</v>
      </c>
      <c r="I142" s="57">
        <v>33.014354705810547</v>
      </c>
    </row>
    <row r="143" spans="2:9" x14ac:dyDescent="0.25">
      <c r="B143" t="s">
        <v>412</v>
      </c>
      <c r="C143" s="57">
        <v>32.535884857177734</v>
      </c>
      <c r="E143" t="s">
        <v>273</v>
      </c>
      <c r="F143" s="57">
        <v>32.535884857177734</v>
      </c>
      <c r="H143" t="s">
        <v>262</v>
      </c>
      <c r="I143" s="57">
        <v>32.535884857177734</v>
      </c>
    </row>
    <row r="144" spans="2:9" x14ac:dyDescent="0.25">
      <c r="B144" t="s">
        <v>261</v>
      </c>
      <c r="C144" s="57">
        <v>32.535884857177734</v>
      </c>
      <c r="E144" t="s">
        <v>242</v>
      </c>
      <c r="F144" s="57">
        <v>32.057415008544922</v>
      </c>
      <c r="H144" t="s">
        <v>241</v>
      </c>
      <c r="I144" s="57">
        <v>32.057415008544922</v>
      </c>
    </row>
    <row r="145" spans="2:9" x14ac:dyDescent="0.25">
      <c r="B145" t="s">
        <v>264</v>
      </c>
      <c r="C145" s="57">
        <v>31.578947067260742</v>
      </c>
      <c r="E145" t="s">
        <v>349</v>
      </c>
      <c r="F145" s="57">
        <v>31.578947067260742</v>
      </c>
      <c r="H145" t="s">
        <v>363</v>
      </c>
      <c r="I145" s="57">
        <v>31.578947067260742</v>
      </c>
    </row>
    <row r="146" spans="2:9" x14ac:dyDescent="0.25">
      <c r="B146" t="s">
        <v>326</v>
      </c>
      <c r="C146" s="57">
        <v>31.100479125976562</v>
      </c>
      <c r="E146" t="s">
        <v>359</v>
      </c>
      <c r="F146" s="57">
        <v>31.100479125976562</v>
      </c>
      <c r="H146" t="s">
        <v>248</v>
      </c>
      <c r="I146" s="57">
        <v>31.100479125976562</v>
      </c>
    </row>
    <row r="147" spans="2:9" x14ac:dyDescent="0.25">
      <c r="B147" t="s">
        <v>245</v>
      </c>
      <c r="C147" s="57">
        <v>30.62200927734375</v>
      </c>
      <c r="E147" t="s">
        <v>304</v>
      </c>
      <c r="F147" s="57">
        <v>30.62200927734375</v>
      </c>
      <c r="H147" t="s">
        <v>331</v>
      </c>
      <c r="I147" s="57">
        <v>30.62200927734375</v>
      </c>
    </row>
    <row r="148" spans="2:9" x14ac:dyDescent="0.25">
      <c r="B148" t="s">
        <v>190</v>
      </c>
      <c r="C148" s="57">
        <v>30.14354133605957</v>
      </c>
      <c r="E148" t="s">
        <v>315</v>
      </c>
      <c r="F148" s="57">
        <v>30.14354133605957</v>
      </c>
      <c r="H148" t="s">
        <v>298</v>
      </c>
      <c r="I148" s="57">
        <v>30.14354133605957</v>
      </c>
    </row>
    <row r="149" spans="2:9" x14ac:dyDescent="0.25">
      <c r="B149" t="s">
        <v>413</v>
      </c>
      <c r="C149" s="57">
        <v>29.665071487426758</v>
      </c>
      <c r="E149" t="s">
        <v>294</v>
      </c>
      <c r="F149" s="57">
        <v>29.665071487426758</v>
      </c>
      <c r="H149" t="s">
        <v>245</v>
      </c>
      <c r="I149" s="57">
        <v>29.665071487426758</v>
      </c>
    </row>
    <row r="150" spans="2:9" x14ac:dyDescent="0.25">
      <c r="B150" t="s">
        <v>335</v>
      </c>
      <c r="C150" s="57">
        <v>29.186603546142578</v>
      </c>
      <c r="E150" t="s">
        <v>298</v>
      </c>
      <c r="F150" s="57">
        <v>29.186603546142578</v>
      </c>
      <c r="H150" t="s">
        <v>369</v>
      </c>
      <c r="I150" s="57">
        <v>29.186603546142578</v>
      </c>
    </row>
    <row r="151" spans="2:9" x14ac:dyDescent="0.25">
      <c r="B151" t="s">
        <v>281</v>
      </c>
      <c r="C151" s="57">
        <v>28.708133697509766</v>
      </c>
      <c r="E151" t="s">
        <v>190</v>
      </c>
      <c r="F151" s="57">
        <v>28.708133697509766</v>
      </c>
      <c r="H151" t="s">
        <v>287</v>
      </c>
      <c r="I151" s="57">
        <v>28.708133697509766</v>
      </c>
    </row>
    <row r="152" spans="2:9" x14ac:dyDescent="0.25">
      <c r="B152" t="s">
        <v>378</v>
      </c>
      <c r="C152" s="57">
        <v>28.229665756225586</v>
      </c>
      <c r="E152" t="s">
        <v>330</v>
      </c>
      <c r="F152" s="57">
        <v>28.229665756225586</v>
      </c>
      <c r="H152" t="s">
        <v>277</v>
      </c>
      <c r="I152" s="57">
        <v>28.229665756225586</v>
      </c>
    </row>
    <row r="153" spans="2:9" x14ac:dyDescent="0.25">
      <c r="B153" t="s">
        <v>294</v>
      </c>
      <c r="C153" s="57">
        <v>27.751195907592773</v>
      </c>
      <c r="E153" t="s">
        <v>376</v>
      </c>
      <c r="F153" s="57">
        <v>27.751195907592773</v>
      </c>
      <c r="H153" t="s">
        <v>378</v>
      </c>
      <c r="I153" s="57">
        <v>27.751195907592773</v>
      </c>
    </row>
    <row r="154" spans="2:9" x14ac:dyDescent="0.25">
      <c r="B154" t="s">
        <v>381</v>
      </c>
      <c r="C154" s="57">
        <v>27.272727966308594</v>
      </c>
      <c r="E154" t="s">
        <v>248</v>
      </c>
      <c r="F154" s="57">
        <v>27.272727966308594</v>
      </c>
      <c r="H154" t="s">
        <v>376</v>
      </c>
      <c r="I154" s="57">
        <v>27.272727966308594</v>
      </c>
    </row>
    <row r="155" spans="2:9" x14ac:dyDescent="0.25">
      <c r="B155" t="s">
        <v>273</v>
      </c>
      <c r="C155" s="57">
        <v>26.794258117675781</v>
      </c>
      <c r="E155" t="s">
        <v>373</v>
      </c>
      <c r="F155" s="57">
        <v>26.794258117675781</v>
      </c>
      <c r="H155" t="s">
        <v>324</v>
      </c>
      <c r="I155" s="57">
        <v>26.794258117675781</v>
      </c>
    </row>
    <row r="156" spans="2:9" x14ac:dyDescent="0.25">
      <c r="B156" t="s">
        <v>324</v>
      </c>
      <c r="C156" s="57">
        <v>26.315790176391602</v>
      </c>
      <c r="E156" t="s">
        <v>262</v>
      </c>
      <c r="F156" s="57">
        <v>26.315790176391602</v>
      </c>
      <c r="H156" t="s">
        <v>416</v>
      </c>
      <c r="I156" s="57">
        <v>26.315790176391602</v>
      </c>
    </row>
    <row r="157" spans="2:9" x14ac:dyDescent="0.25">
      <c r="B157" t="s">
        <v>414</v>
      </c>
      <c r="C157" s="57">
        <v>25.837320327758789</v>
      </c>
      <c r="E157" t="s">
        <v>277</v>
      </c>
      <c r="F157" s="57">
        <v>25.837320327758789</v>
      </c>
      <c r="H157" t="s">
        <v>295</v>
      </c>
      <c r="I157" s="57">
        <v>25.837320327758789</v>
      </c>
    </row>
    <row r="158" spans="2:9" x14ac:dyDescent="0.25">
      <c r="B158" t="s">
        <v>308</v>
      </c>
      <c r="C158" s="57">
        <v>25.358852386474609</v>
      </c>
      <c r="E158" t="s">
        <v>383</v>
      </c>
      <c r="F158" s="57">
        <v>25.358852386474609</v>
      </c>
      <c r="H158" t="s">
        <v>329</v>
      </c>
      <c r="I158" s="57">
        <v>25.358852386474609</v>
      </c>
    </row>
    <row r="159" spans="2:9" x14ac:dyDescent="0.25">
      <c r="B159" t="s">
        <v>415</v>
      </c>
      <c r="C159" s="57">
        <v>24.880382537841797</v>
      </c>
      <c r="E159" t="s">
        <v>417</v>
      </c>
      <c r="F159" s="57">
        <v>24.880382537841797</v>
      </c>
      <c r="H159" t="s">
        <v>421</v>
      </c>
      <c r="I159" s="57">
        <v>24.880382537841797</v>
      </c>
    </row>
    <row r="160" spans="2:9" x14ac:dyDescent="0.25">
      <c r="B160" t="s">
        <v>359</v>
      </c>
      <c r="C160" s="57">
        <v>24.401914596557617</v>
      </c>
      <c r="E160" t="s">
        <v>348</v>
      </c>
      <c r="F160" s="57">
        <v>24.401914596557617</v>
      </c>
      <c r="H160" t="s">
        <v>346</v>
      </c>
      <c r="I160" s="57">
        <v>24.401914596557617</v>
      </c>
    </row>
    <row r="161" spans="2:9" x14ac:dyDescent="0.25">
      <c r="B161" t="s">
        <v>416</v>
      </c>
      <c r="C161" s="57">
        <v>23.923444747924805</v>
      </c>
      <c r="E161" t="s">
        <v>314</v>
      </c>
      <c r="F161" s="57">
        <v>23.923444747924805</v>
      </c>
      <c r="H161" t="s">
        <v>251</v>
      </c>
      <c r="I161" s="57">
        <v>23.923444747924805</v>
      </c>
    </row>
    <row r="162" spans="2:9" x14ac:dyDescent="0.25">
      <c r="B162" t="s">
        <v>417</v>
      </c>
      <c r="C162" s="57">
        <v>23.444976806640625</v>
      </c>
      <c r="E162" t="s">
        <v>260</v>
      </c>
      <c r="F162" s="57">
        <v>23.444976806640625</v>
      </c>
      <c r="H162" t="s">
        <v>348</v>
      </c>
      <c r="I162" s="57">
        <v>23.444976806640625</v>
      </c>
    </row>
    <row r="163" spans="2:9" x14ac:dyDescent="0.25">
      <c r="B163" t="s">
        <v>346</v>
      </c>
      <c r="C163" s="57">
        <v>22.966506958007812</v>
      </c>
      <c r="E163" t="s">
        <v>414</v>
      </c>
      <c r="F163" s="57">
        <v>22.966506958007812</v>
      </c>
      <c r="H163" t="s">
        <v>316</v>
      </c>
      <c r="I163" s="57">
        <v>22.966506958007812</v>
      </c>
    </row>
    <row r="164" spans="2:9" x14ac:dyDescent="0.25">
      <c r="B164" t="s">
        <v>380</v>
      </c>
      <c r="C164" s="57">
        <v>22.488039016723633</v>
      </c>
      <c r="E164" t="s">
        <v>415</v>
      </c>
      <c r="F164" s="57">
        <v>22.488039016723633</v>
      </c>
      <c r="H164" t="s">
        <v>335</v>
      </c>
      <c r="I164" s="57">
        <v>22.488039016723633</v>
      </c>
    </row>
    <row r="165" spans="2:9" x14ac:dyDescent="0.25">
      <c r="B165" t="s">
        <v>329</v>
      </c>
      <c r="C165" s="57">
        <v>22.00956916809082</v>
      </c>
      <c r="E165" t="s">
        <v>369</v>
      </c>
      <c r="F165" s="57">
        <v>22.00956916809082</v>
      </c>
      <c r="H165" t="s">
        <v>353</v>
      </c>
      <c r="I165" s="57">
        <v>22.00956916809082</v>
      </c>
    </row>
    <row r="166" spans="2:9" x14ac:dyDescent="0.25">
      <c r="B166" t="s">
        <v>418</v>
      </c>
      <c r="C166" s="57">
        <v>21.531101226806641</v>
      </c>
      <c r="E166" t="s">
        <v>311</v>
      </c>
      <c r="F166" s="57">
        <v>21.531101226806641</v>
      </c>
      <c r="H166" t="s">
        <v>317</v>
      </c>
      <c r="I166" s="57">
        <v>21.531101226806641</v>
      </c>
    </row>
    <row r="167" spans="2:9" x14ac:dyDescent="0.25">
      <c r="B167" t="s">
        <v>419</v>
      </c>
      <c r="C167" s="57">
        <v>21.052631378173828</v>
      </c>
      <c r="E167" t="s">
        <v>287</v>
      </c>
      <c r="F167" s="57">
        <v>21.052631378173828</v>
      </c>
      <c r="H167" t="s">
        <v>410</v>
      </c>
      <c r="I167" s="57">
        <v>21.052631378173828</v>
      </c>
    </row>
    <row r="168" spans="2:9" x14ac:dyDescent="0.25">
      <c r="B168" t="s">
        <v>347</v>
      </c>
      <c r="C168" s="57">
        <v>20.574163436889648</v>
      </c>
      <c r="E168" t="s">
        <v>380</v>
      </c>
      <c r="F168" s="57">
        <v>20.574163436889648</v>
      </c>
      <c r="H168" t="s">
        <v>380</v>
      </c>
      <c r="I168" s="57">
        <v>20.574163436889648</v>
      </c>
    </row>
    <row r="169" spans="2:9" x14ac:dyDescent="0.25">
      <c r="B169" t="s">
        <v>354</v>
      </c>
      <c r="C169" s="57">
        <v>20.095693588256836</v>
      </c>
      <c r="E169" t="s">
        <v>347</v>
      </c>
      <c r="F169" s="57">
        <v>20.095693588256836</v>
      </c>
      <c r="H169" t="s">
        <v>356</v>
      </c>
      <c r="I169" s="57">
        <v>20.095693588256836</v>
      </c>
    </row>
    <row r="170" spans="2:9" x14ac:dyDescent="0.25">
      <c r="B170" t="s">
        <v>262</v>
      </c>
      <c r="C170" s="57">
        <v>19.617225646972656</v>
      </c>
      <c r="E170" t="s">
        <v>241</v>
      </c>
      <c r="F170" s="57">
        <v>19.617225646972656</v>
      </c>
      <c r="H170" t="s">
        <v>415</v>
      </c>
      <c r="I170" s="57">
        <v>19.617225646972656</v>
      </c>
    </row>
    <row r="171" spans="2:9" x14ac:dyDescent="0.25">
      <c r="B171" t="s">
        <v>277</v>
      </c>
      <c r="C171" s="57">
        <v>19.138755798339844</v>
      </c>
      <c r="E171" t="s">
        <v>341</v>
      </c>
      <c r="F171" s="57">
        <v>19.138755798339844</v>
      </c>
      <c r="H171" t="s">
        <v>426</v>
      </c>
      <c r="I171" s="57">
        <v>19.138755798339844</v>
      </c>
    </row>
    <row r="172" spans="2:9" x14ac:dyDescent="0.25">
      <c r="B172" t="s">
        <v>361</v>
      </c>
      <c r="C172" s="57">
        <v>18.660287857055664</v>
      </c>
      <c r="E172" t="s">
        <v>336</v>
      </c>
      <c r="F172" s="57">
        <v>18.660287857055664</v>
      </c>
      <c r="H172" t="s">
        <v>259</v>
      </c>
      <c r="I172" s="57">
        <v>18.660287857055664</v>
      </c>
    </row>
    <row r="173" spans="2:9" x14ac:dyDescent="0.25">
      <c r="B173" t="s">
        <v>369</v>
      </c>
      <c r="C173" s="57">
        <v>18.181818008422852</v>
      </c>
      <c r="E173" t="s">
        <v>411</v>
      </c>
      <c r="F173" s="57">
        <v>18.181818008422852</v>
      </c>
      <c r="H173" t="s">
        <v>299</v>
      </c>
      <c r="I173" s="57">
        <v>18.181818008422852</v>
      </c>
    </row>
    <row r="174" spans="2:9" x14ac:dyDescent="0.25">
      <c r="B174" t="s">
        <v>276</v>
      </c>
      <c r="C174" s="57">
        <v>17.703350067138672</v>
      </c>
      <c r="E174" t="s">
        <v>257</v>
      </c>
      <c r="F174" s="57">
        <v>17.703350067138672</v>
      </c>
      <c r="H174" t="s">
        <v>417</v>
      </c>
      <c r="I174" s="57">
        <v>17.703350067138672</v>
      </c>
    </row>
    <row r="175" spans="2:9" x14ac:dyDescent="0.25">
      <c r="B175" t="s">
        <v>228</v>
      </c>
      <c r="C175" s="57">
        <v>17.224880218505859</v>
      </c>
      <c r="E175" t="s">
        <v>317</v>
      </c>
      <c r="F175" s="57">
        <v>17.224880218505859</v>
      </c>
      <c r="H175" t="s">
        <v>308</v>
      </c>
      <c r="I175" s="57">
        <v>17.224880218505859</v>
      </c>
    </row>
    <row r="176" spans="2:9" x14ac:dyDescent="0.25">
      <c r="B176" t="s">
        <v>304</v>
      </c>
      <c r="C176" s="57">
        <v>16.74641227722168</v>
      </c>
      <c r="E176" t="s">
        <v>261</v>
      </c>
      <c r="F176" s="57">
        <v>16.74641227722168</v>
      </c>
      <c r="H176" t="s">
        <v>270</v>
      </c>
      <c r="I176" s="57">
        <v>16.74641227722168</v>
      </c>
    </row>
    <row r="177" spans="2:9" x14ac:dyDescent="0.25">
      <c r="B177" t="s">
        <v>383</v>
      </c>
      <c r="C177" s="57">
        <v>16.267942428588867</v>
      </c>
      <c r="E177" t="s">
        <v>312</v>
      </c>
      <c r="F177" s="57">
        <v>16.267942428588867</v>
      </c>
      <c r="H177" t="s">
        <v>361</v>
      </c>
      <c r="I177" s="57">
        <v>16.267942428588867</v>
      </c>
    </row>
    <row r="178" spans="2:9" x14ac:dyDescent="0.25">
      <c r="B178" t="s">
        <v>348</v>
      </c>
      <c r="C178" s="57">
        <v>15.789473533630371</v>
      </c>
      <c r="E178" t="s">
        <v>360</v>
      </c>
      <c r="F178" s="57">
        <v>15.789473533630371</v>
      </c>
      <c r="H178" t="s">
        <v>354</v>
      </c>
      <c r="I178" s="57">
        <v>15.789473533630371</v>
      </c>
    </row>
    <row r="179" spans="2:9" x14ac:dyDescent="0.25">
      <c r="B179" t="s">
        <v>311</v>
      </c>
      <c r="C179" s="57">
        <v>15.311004638671875</v>
      </c>
      <c r="E179" t="s">
        <v>247</v>
      </c>
      <c r="F179" s="57">
        <v>15.311004638671875</v>
      </c>
      <c r="H179" t="s">
        <v>273</v>
      </c>
      <c r="I179" s="57">
        <v>15.311004638671875</v>
      </c>
    </row>
    <row r="180" spans="2:9" x14ac:dyDescent="0.25">
      <c r="B180" t="s">
        <v>334</v>
      </c>
      <c r="C180" s="57">
        <v>14.832535743713379</v>
      </c>
      <c r="E180" t="s">
        <v>334</v>
      </c>
      <c r="F180" s="57">
        <v>14.832535743713379</v>
      </c>
      <c r="H180" t="s">
        <v>379</v>
      </c>
      <c r="I180" s="57">
        <v>14.832535743713379</v>
      </c>
    </row>
    <row r="181" spans="2:9" x14ac:dyDescent="0.25">
      <c r="B181" t="s">
        <v>227</v>
      </c>
      <c r="C181" s="57">
        <v>14.354066848754883</v>
      </c>
      <c r="E181" t="s">
        <v>228</v>
      </c>
      <c r="F181" s="57">
        <v>14.354066848754883</v>
      </c>
      <c r="H181" t="s">
        <v>336</v>
      </c>
      <c r="I181" s="57">
        <v>14.354066848754883</v>
      </c>
    </row>
    <row r="182" spans="2:9" x14ac:dyDescent="0.25">
      <c r="B182" t="s">
        <v>376</v>
      </c>
      <c r="C182" s="57">
        <v>13.875597953796387</v>
      </c>
      <c r="E182" t="s">
        <v>305</v>
      </c>
      <c r="F182" s="57">
        <v>13.875597953796387</v>
      </c>
      <c r="H182" t="s">
        <v>364</v>
      </c>
      <c r="I182" s="57">
        <v>13.875597953796387</v>
      </c>
    </row>
    <row r="183" spans="2:9" x14ac:dyDescent="0.25">
      <c r="B183" t="s">
        <v>240</v>
      </c>
      <c r="C183" s="57">
        <v>13.397129058837891</v>
      </c>
      <c r="E183" t="s">
        <v>422</v>
      </c>
      <c r="F183" s="57">
        <v>13.397129058837891</v>
      </c>
      <c r="H183" t="s">
        <v>312</v>
      </c>
      <c r="I183" s="57">
        <v>13.397129058837891</v>
      </c>
    </row>
    <row r="184" spans="2:9" x14ac:dyDescent="0.25">
      <c r="B184" t="s">
        <v>307</v>
      </c>
      <c r="C184" s="57">
        <v>12.918660163879395</v>
      </c>
      <c r="E184" t="s">
        <v>379</v>
      </c>
      <c r="F184" s="57">
        <v>12.918660163879395</v>
      </c>
      <c r="H184" t="s">
        <v>333</v>
      </c>
      <c r="I184" s="57">
        <v>12.918660163879395</v>
      </c>
    </row>
    <row r="185" spans="2:9" x14ac:dyDescent="0.25">
      <c r="B185" t="s">
        <v>373</v>
      </c>
      <c r="C185" s="57">
        <v>12.440191268920898</v>
      </c>
      <c r="E185" t="s">
        <v>419</v>
      </c>
      <c r="F185" s="57">
        <v>12.440191268920898</v>
      </c>
      <c r="H185" t="s">
        <v>318</v>
      </c>
      <c r="I185" s="57">
        <v>12.440191268920898</v>
      </c>
    </row>
    <row r="186" spans="2:9" x14ac:dyDescent="0.25">
      <c r="B186" t="s">
        <v>242</v>
      </c>
      <c r="C186" s="57">
        <v>11.961722373962402</v>
      </c>
      <c r="E186" t="s">
        <v>371</v>
      </c>
      <c r="F186" s="57">
        <v>11.961722373962402</v>
      </c>
      <c r="H186" t="s">
        <v>190</v>
      </c>
      <c r="I186" s="57">
        <v>11.961722373962402</v>
      </c>
    </row>
    <row r="187" spans="2:9" x14ac:dyDescent="0.25">
      <c r="B187" t="s">
        <v>314</v>
      </c>
      <c r="C187" s="57">
        <v>11.483253479003906</v>
      </c>
      <c r="E187" t="s">
        <v>264</v>
      </c>
      <c r="F187" s="58">
        <v>11.483253479003906</v>
      </c>
      <c r="H187" t="s">
        <v>281</v>
      </c>
      <c r="I187" s="57">
        <v>11.483253479003906</v>
      </c>
    </row>
    <row r="188" spans="2:9" x14ac:dyDescent="0.25">
      <c r="B188" t="s">
        <v>367</v>
      </c>
      <c r="C188" s="57">
        <v>11.00478458404541</v>
      </c>
      <c r="E188" t="s">
        <v>322</v>
      </c>
      <c r="F188" s="57">
        <v>11.00478458404541</v>
      </c>
      <c r="H188" t="s">
        <v>341</v>
      </c>
      <c r="I188" s="57">
        <v>11.00478458404541</v>
      </c>
    </row>
    <row r="189" spans="2:9" x14ac:dyDescent="0.25">
      <c r="B189" t="s">
        <v>247</v>
      </c>
      <c r="C189" s="57">
        <v>10.526315689086914</v>
      </c>
      <c r="E189" t="s">
        <v>227</v>
      </c>
      <c r="F189" s="57">
        <v>10.526315689086914</v>
      </c>
      <c r="H189" t="s">
        <v>249</v>
      </c>
      <c r="I189" s="57">
        <v>10.526315689086914</v>
      </c>
    </row>
    <row r="190" spans="2:9" x14ac:dyDescent="0.25">
      <c r="B190" t="s">
        <v>317</v>
      </c>
      <c r="C190" s="57">
        <v>10.047846794128418</v>
      </c>
      <c r="E190" t="s">
        <v>421</v>
      </c>
      <c r="F190" s="57">
        <v>10.047846794128418</v>
      </c>
      <c r="H190" t="s">
        <v>334</v>
      </c>
      <c r="I190" s="57">
        <v>10.047846794128418</v>
      </c>
    </row>
    <row r="191" spans="2:9" x14ac:dyDescent="0.25">
      <c r="B191" t="s">
        <v>377</v>
      </c>
      <c r="C191" s="57">
        <v>9.5693778991699219</v>
      </c>
      <c r="E191" t="s">
        <v>367</v>
      </c>
      <c r="F191" s="57">
        <v>9.5693778991699219</v>
      </c>
      <c r="H191" t="s">
        <v>347</v>
      </c>
      <c r="I191" s="57">
        <v>9.5693778991699219</v>
      </c>
    </row>
    <row r="192" spans="2:9" x14ac:dyDescent="0.25">
      <c r="B192" t="s">
        <v>312</v>
      </c>
      <c r="C192" s="57">
        <v>9.0909090042114258</v>
      </c>
      <c r="E192" t="s">
        <v>362</v>
      </c>
      <c r="F192" s="57">
        <v>9.0909090042114258</v>
      </c>
      <c r="H192" t="s">
        <v>383</v>
      </c>
      <c r="I192" s="57">
        <v>9.0909090042114258</v>
      </c>
    </row>
    <row r="193" spans="2:9" x14ac:dyDescent="0.25">
      <c r="B193" t="s">
        <v>287</v>
      </c>
      <c r="C193" s="57">
        <v>8.6124401092529297</v>
      </c>
      <c r="E193" t="s">
        <v>413</v>
      </c>
      <c r="F193" s="57">
        <v>8.6124401092529297</v>
      </c>
      <c r="H193" t="s">
        <v>314</v>
      </c>
      <c r="I193" s="57">
        <v>8.6124401092529297</v>
      </c>
    </row>
    <row r="194" spans="2:9" x14ac:dyDescent="0.25">
      <c r="B194" t="s">
        <v>420</v>
      </c>
      <c r="C194" s="57">
        <v>8.1339712142944336</v>
      </c>
      <c r="E194" t="s">
        <v>249</v>
      </c>
      <c r="F194" s="57">
        <v>8.1339712142944336</v>
      </c>
      <c r="H194" t="s">
        <v>276</v>
      </c>
      <c r="I194" s="57">
        <v>8.1339712142944336</v>
      </c>
    </row>
    <row r="195" spans="2:9" x14ac:dyDescent="0.25">
      <c r="B195" t="s">
        <v>336</v>
      </c>
      <c r="C195" s="57">
        <v>7.6555023193359375</v>
      </c>
      <c r="E195" t="s">
        <v>427</v>
      </c>
      <c r="F195" s="57">
        <v>7.6555023193359375</v>
      </c>
      <c r="H195" t="s">
        <v>420</v>
      </c>
      <c r="I195" s="57">
        <v>7.6555023193359375</v>
      </c>
    </row>
    <row r="196" spans="2:9" x14ac:dyDescent="0.25">
      <c r="B196" t="s">
        <v>322</v>
      </c>
      <c r="C196" s="58">
        <v>7.1770334243774414</v>
      </c>
      <c r="E196" t="s">
        <v>412</v>
      </c>
      <c r="F196" s="57">
        <v>7.1770334243774414</v>
      </c>
      <c r="H196" t="s">
        <v>227</v>
      </c>
      <c r="I196" s="57">
        <v>7.1770334243774414</v>
      </c>
    </row>
    <row r="197" spans="2:9" x14ac:dyDescent="0.25">
      <c r="B197" t="s">
        <v>421</v>
      </c>
      <c r="C197" s="57">
        <v>6.6985645294189453</v>
      </c>
      <c r="E197" t="s">
        <v>255</v>
      </c>
      <c r="F197" s="57">
        <v>6.6985645294189453</v>
      </c>
      <c r="H197" t="s">
        <v>240</v>
      </c>
      <c r="I197" s="57">
        <v>6.6985645294189453</v>
      </c>
    </row>
    <row r="198" spans="2:9" x14ac:dyDescent="0.25">
      <c r="B198" t="s">
        <v>362</v>
      </c>
      <c r="C198" s="57">
        <v>6.2200956344604492</v>
      </c>
      <c r="E198" t="s">
        <v>382</v>
      </c>
      <c r="F198" s="57">
        <v>6.2200956344604492</v>
      </c>
      <c r="H198" t="s">
        <v>360</v>
      </c>
      <c r="I198" s="57">
        <v>6.2200956344604492</v>
      </c>
    </row>
    <row r="199" spans="2:9" x14ac:dyDescent="0.25">
      <c r="B199" t="s">
        <v>229</v>
      </c>
      <c r="C199" s="57">
        <v>5.7416267395019531</v>
      </c>
      <c r="E199" t="s">
        <v>378</v>
      </c>
      <c r="F199" s="57">
        <v>5.7416267395019531</v>
      </c>
      <c r="H199" t="s">
        <v>367</v>
      </c>
      <c r="I199" s="57">
        <v>5.7416267395019531</v>
      </c>
    </row>
    <row r="200" spans="2:9" x14ac:dyDescent="0.25">
      <c r="B200" t="s">
        <v>360</v>
      </c>
      <c r="C200" s="57">
        <v>5.263157844543457</v>
      </c>
      <c r="E200" t="s">
        <v>318</v>
      </c>
      <c r="F200" s="57">
        <v>5.263157844543457</v>
      </c>
      <c r="H200" t="s">
        <v>247</v>
      </c>
      <c r="I200" s="57">
        <v>5.263157844543457</v>
      </c>
    </row>
    <row r="201" spans="2:9" x14ac:dyDescent="0.25">
      <c r="B201" t="s">
        <v>208</v>
      </c>
      <c r="C201" s="57">
        <v>4.7846889495849609</v>
      </c>
      <c r="E201" t="s">
        <v>229</v>
      </c>
      <c r="F201" s="57">
        <v>4.7846889495849609</v>
      </c>
      <c r="H201" t="s">
        <v>362</v>
      </c>
      <c r="I201" s="57">
        <v>4.7846889495849609</v>
      </c>
    </row>
    <row r="202" spans="2:9" x14ac:dyDescent="0.25">
      <c r="B202" t="s">
        <v>318</v>
      </c>
      <c r="C202" s="57">
        <v>4.3062200546264648</v>
      </c>
      <c r="E202" t="s">
        <v>420</v>
      </c>
      <c r="F202" s="57">
        <v>4.3062200546264648</v>
      </c>
      <c r="H202" t="s">
        <v>377</v>
      </c>
      <c r="I202" s="57">
        <v>4.3062200546264648</v>
      </c>
    </row>
    <row r="203" spans="2:9" x14ac:dyDescent="0.25">
      <c r="B203" t="s">
        <v>341</v>
      </c>
      <c r="C203" s="57">
        <v>3.8277511596679687</v>
      </c>
      <c r="E203" t="s">
        <v>409</v>
      </c>
      <c r="F203" s="57">
        <v>3.8277511596679687</v>
      </c>
      <c r="H203" t="s">
        <v>229</v>
      </c>
      <c r="I203" s="57">
        <v>3.8277511596679687</v>
      </c>
    </row>
    <row r="204" spans="2:9" x14ac:dyDescent="0.25">
      <c r="B204" t="s">
        <v>382</v>
      </c>
      <c r="C204" s="57">
        <v>3.3492822647094727</v>
      </c>
      <c r="E204" t="s">
        <v>276</v>
      </c>
      <c r="F204" s="57">
        <v>3.3492822647094727</v>
      </c>
      <c r="H204" t="s">
        <v>394</v>
      </c>
      <c r="I204" s="57">
        <v>3.3492822647094727</v>
      </c>
    </row>
    <row r="205" spans="2:9" x14ac:dyDescent="0.25">
      <c r="B205" t="s">
        <v>316</v>
      </c>
      <c r="C205" s="57">
        <v>2.8708133697509766</v>
      </c>
      <c r="E205" t="s">
        <v>240</v>
      </c>
      <c r="F205" s="57">
        <v>2.8708133697509766</v>
      </c>
      <c r="H205" t="s">
        <v>307</v>
      </c>
      <c r="I205" s="57">
        <v>2.8708133697509766</v>
      </c>
    </row>
    <row r="206" spans="2:9" x14ac:dyDescent="0.25">
      <c r="B206" t="s">
        <v>422</v>
      </c>
      <c r="C206" s="57">
        <v>2.3923444747924805</v>
      </c>
      <c r="E206" t="s">
        <v>307</v>
      </c>
      <c r="F206" s="57">
        <v>2.3923444747924805</v>
      </c>
      <c r="H206" t="s">
        <v>311</v>
      </c>
      <c r="I206" s="57">
        <v>2.3923444747924805</v>
      </c>
    </row>
    <row r="207" spans="2:9" x14ac:dyDescent="0.25">
      <c r="B207" t="s">
        <v>255</v>
      </c>
      <c r="C207" s="57">
        <v>1.9138755798339844</v>
      </c>
      <c r="E207" t="s">
        <v>208</v>
      </c>
      <c r="F207" s="57">
        <v>1.9138755798339844</v>
      </c>
      <c r="H207" t="s">
        <v>322</v>
      </c>
      <c r="I207" s="58">
        <v>1.9138755798339844</v>
      </c>
    </row>
    <row r="208" spans="2:9" x14ac:dyDescent="0.25">
      <c r="B208" t="s">
        <v>367</v>
      </c>
      <c r="C208" s="57">
        <v>1.4354066848754883</v>
      </c>
      <c r="E208" t="s">
        <v>377</v>
      </c>
      <c r="F208" s="57">
        <v>1.4354066848754883</v>
      </c>
      <c r="H208" t="s">
        <v>382</v>
      </c>
      <c r="I208" s="57">
        <v>1.4354066848754883</v>
      </c>
    </row>
    <row r="209" spans="2:9" x14ac:dyDescent="0.25">
      <c r="B209" t="s">
        <v>379</v>
      </c>
      <c r="C209" s="57">
        <v>0.95693778991699219</v>
      </c>
      <c r="E209" t="s">
        <v>423</v>
      </c>
      <c r="F209" s="57">
        <v>0.95693778991699219</v>
      </c>
      <c r="H209" t="s">
        <v>208</v>
      </c>
      <c r="I209" s="57">
        <v>0.95693778991699219</v>
      </c>
    </row>
    <row r="210" spans="2:9" x14ac:dyDescent="0.25">
      <c r="B210" t="s">
        <v>394</v>
      </c>
      <c r="C210" s="57">
        <v>0.47846889495849609</v>
      </c>
      <c r="E210" t="s">
        <v>316</v>
      </c>
      <c r="F210" s="57">
        <v>0.47846889495849609</v>
      </c>
      <c r="H210" t="s">
        <v>423</v>
      </c>
      <c r="I210" s="57">
        <v>0.47846889495849609</v>
      </c>
    </row>
    <row r="211" spans="2:9" x14ac:dyDescent="0.25">
      <c r="B211" s="59" t="s">
        <v>423</v>
      </c>
      <c r="C211" s="57">
        <v>0</v>
      </c>
      <c r="E211" s="59" t="s">
        <v>394</v>
      </c>
      <c r="F211" s="57">
        <v>0</v>
      </c>
      <c r="H211" s="59" t="s">
        <v>255</v>
      </c>
      <c r="I211" s="57">
        <v>0</v>
      </c>
    </row>
  </sheetData>
  <mergeCells count="3">
    <mergeCell ref="B1:C1"/>
    <mergeCell ref="E1:F1"/>
    <mergeCell ref="H1:I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topLeftCell="A2" zoomScaleNormal="100" workbookViewId="0">
      <selection activeCell="O28" sqref="O28"/>
    </sheetView>
  </sheetViews>
  <sheetFormatPr defaultRowHeight="15" x14ac:dyDescent="0.25"/>
  <cols>
    <col min="1" max="1" width="20.85546875" customWidth="1"/>
    <col min="2" max="2" width="12.28515625" customWidth="1"/>
  </cols>
  <sheetData>
    <row r="1" spans="1:2" x14ac:dyDescent="0.25">
      <c r="A1" s="61" t="s">
        <v>208</v>
      </c>
      <c r="B1" s="60">
        <v>0.83447000000000005</v>
      </c>
    </row>
    <row r="2" spans="1:2" x14ac:dyDescent="0.25">
      <c r="A2" s="61" t="s">
        <v>209</v>
      </c>
      <c r="B2" s="60">
        <v>0.62009999999999998</v>
      </c>
    </row>
    <row r="3" spans="1:2" x14ac:dyDescent="0.25">
      <c r="A3" s="61" t="s">
        <v>210</v>
      </c>
      <c r="B3" s="60">
        <v>0.57081000000000004</v>
      </c>
    </row>
    <row r="4" spans="1:2" x14ac:dyDescent="0.25">
      <c r="A4" s="61" t="s">
        <v>211</v>
      </c>
      <c r="B4" s="60">
        <v>0.56594</v>
      </c>
    </row>
    <row r="5" spans="1:2" x14ac:dyDescent="0.25">
      <c r="A5" s="61" t="s">
        <v>190</v>
      </c>
      <c r="B5" s="60">
        <v>0.55799999999999994</v>
      </c>
    </row>
    <row r="6" spans="1:2" x14ac:dyDescent="0.25">
      <c r="A6" s="61" t="s">
        <v>212</v>
      </c>
      <c r="B6" s="60">
        <v>0.55696000000000001</v>
      </c>
    </row>
    <row r="7" spans="1:2" x14ac:dyDescent="0.25">
      <c r="A7" s="61" t="s">
        <v>213</v>
      </c>
      <c r="B7" s="60">
        <v>0.54949999999999999</v>
      </c>
    </row>
    <row r="8" spans="1:2" x14ac:dyDescent="0.25">
      <c r="A8" s="61" t="s">
        <v>214</v>
      </c>
      <c r="B8" s="60">
        <v>0.54116999999999993</v>
      </c>
    </row>
    <row r="9" spans="1:2" x14ac:dyDescent="0.25">
      <c r="A9" s="61" t="s">
        <v>215</v>
      </c>
      <c r="B9" s="60">
        <v>0.52720999999999996</v>
      </c>
    </row>
    <row r="10" spans="1:2" x14ac:dyDescent="0.25">
      <c r="A10" s="61" t="s">
        <v>216</v>
      </c>
      <c r="B10" s="60">
        <v>0.52356000000000003</v>
      </c>
    </row>
    <row r="11" spans="1:2" x14ac:dyDescent="0.25">
      <c r="A11" s="61" t="s">
        <v>217</v>
      </c>
      <c r="B11" s="60">
        <v>0.51214000000000004</v>
      </c>
    </row>
    <row r="12" spans="1:2" x14ac:dyDescent="0.25">
      <c r="A12" s="61" t="s">
        <v>218</v>
      </c>
      <c r="B12" s="60">
        <v>0.49973999999999996</v>
      </c>
    </row>
    <row r="13" spans="1:2" x14ac:dyDescent="0.25">
      <c r="A13" s="61" t="s">
        <v>219</v>
      </c>
      <c r="B13" s="60">
        <v>0.49243000000000003</v>
      </c>
    </row>
    <row r="14" spans="1:2" x14ac:dyDescent="0.25">
      <c r="A14" s="61" t="s">
        <v>220</v>
      </c>
      <c r="B14" s="60">
        <v>0.47648000000000001</v>
      </c>
    </row>
    <row r="15" spans="1:2" x14ac:dyDescent="0.25">
      <c r="A15" s="61" t="s">
        <v>221</v>
      </c>
      <c r="B15" s="60">
        <v>0.47633000000000003</v>
      </c>
    </row>
    <row r="16" spans="1:2" x14ac:dyDescent="0.25">
      <c r="A16" s="61" t="s">
        <v>222</v>
      </c>
      <c r="B16" s="60">
        <v>0.47295000000000004</v>
      </c>
    </row>
    <row r="17" spans="1:2" x14ac:dyDescent="0.25">
      <c r="A17" s="61" t="s">
        <v>223</v>
      </c>
      <c r="B17" s="60">
        <v>0.46853</v>
      </c>
    </row>
    <row r="18" spans="1:2" x14ac:dyDescent="0.25">
      <c r="A18" s="61" t="s">
        <v>224</v>
      </c>
      <c r="B18" s="60">
        <v>0.46811999999999998</v>
      </c>
    </row>
    <row r="19" spans="1:2" x14ac:dyDescent="0.25">
      <c r="A19" s="61" t="s">
        <v>225</v>
      </c>
      <c r="B19" s="60">
        <v>0.46703000000000006</v>
      </c>
    </row>
    <row r="20" spans="1:2" x14ac:dyDescent="0.25">
      <c r="A20" s="61" t="s">
        <v>226</v>
      </c>
      <c r="B20" s="60">
        <v>0.46248</v>
      </c>
    </row>
    <row r="21" spans="1:2" x14ac:dyDescent="0.25">
      <c r="A21" s="61" t="s">
        <v>227</v>
      </c>
      <c r="B21" s="60">
        <v>0.45273000000000002</v>
      </c>
    </row>
    <row r="22" spans="1:2" x14ac:dyDescent="0.25">
      <c r="A22" s="61" t="s">
        <v>228</v>
      </c>
      <c r="B22" s="60">
        <v>0.45169999999999999</v>
      </c>
    </row>
    <row r="23" spans="1:2" x14ac:dyDescent="0.25">
      <c r="A23" s="61" t="s">
        <v>229</v>
      </c>
      <c r="B23" s="60">
        <v>0.44883000000000001</v>
      </c>
    </row>
    <row r="24" spans="1:2" x14ac:dyDescent="0.25">
      <c r="A24" s="61" t="s">
        <v>230</v>
      </c>
      <c r="B24" s="60">
        <v>0.44771</v>
      </c>
    </row>
    <row r="25" spans="1:2" x14ac:dyDescent="0.25">
      <c r="A25" s="61" t="s">
        <v>231</v>
      </c>
      <c r="B25" s="60">
        <v>0.44758999999999999</v>
      </c>
    </row>
    <row r="26" spans="1:2" x14ac:dyDescent="0.25">
      <c r="A26" s="61" t="s">
        <v>232</v>
      </c>
      <c r="B26" s="60">
        <v>0.44289000000000001</v>
      </c>
    </row>
    <row r="27" spans="1:2" x14ac:dyDescent="0.25">
      <c r="A27" s="61" t="s">
        <v>233</v>
      </c>
      <c r="B27" s="60">
        <v>0.44161</v>
      </c>
    </row>
    <row r="28" spans="1:2" x14ac:dyDescent="0.25">
      <c r="A28" s="61" t="s">
        <v>234</v>
      </c>
      <c r="B28" s="60">
        <v>0.44087000000000004</v>
      </c>
    </row>
    <row r="29" spans="1:2" x14ac:dyDescent="0.25">
      <c r="A29" s="61" t="s">
        <v>235</v>
      </c>
      <c r="B29" s="60">
        <v>0.44048000000000004</v>
      </c>
    </row>
    <row r="30" spans="1:2" x14ac:dyDescent="0.25">
      <c r="A30" s="61" t="s">
        <v>236</v>
      </c>
      <c r="B30" s="60">
        <v>0.43889</v>
      </c>
    </row>
    <row r="31" spans="1:2" x14ac:dyDescent="0.25">
      <c r="A31" s="61" t="s">
        <v>237</v>
      </c>
      <c r="B31" s="60">
        <v>0.43817</v>
      </c>
    </row>
    <row r="32" spans="1:2" x14ac:dyDescent="0.25">
      <c r="A32" s="61" t="s">
        <v>238</v>
      </c>
      <c r="B32" s="60">
        <v>0.43662000000000001</v>
      </c>
    </row>
    <row r="33" spans="1:2" x14ac:dyDescent="0.25">
      <c r="A33" s="61" t="s">
        <v>239</v>
      </c>
      <c r="B33" s="60">
        <v>0.435</v>
      </c>
    </row>
    <row r="34" spans="1:2" x14ac:dyDescent="0.25">
      <c r="A34" s="61" t="s">
        <v>240</v>
      </c>
      <c r="B34" s="60">
        <v>0.43231999999999998</v>
      </c>
    </row>
    <row r="35" spans="1:2" x14ac:dyDescent="0.25">
      <c r="A35" s="61" t="s">
        <v>241</v>
      </c>
      <c r="B35" s="60">
        <v>0.43156999999999995</v>
      </c>
    </row>
    <row r="36" spans="1:2" x14ac:dyDescent="0.25">
      <c r="A36" s="61" t="s">
        <v>242</v>
      </c>
      <c r="B36" s="60">
        <v>0.42654999999999998</v>
      </c>
    </row>
    <row r="37" spans="1:2" x14ac:dyDescent="0.25">
      <c r="A37" s="61" t="s">
        <v>243</v>
      </c>
      <c r="B37" s="60">
        <v>0.42512</v>
      </c>
    </row>
    <row r="38" spans="1:2" x14ac:dyDescent="0.25">
      <c r="A38" s="61" t="s">
        <v>207</v>
      </c>
      <c r="B38" s="60">
        <v>0.42482999999999999</v>
      </c>
    </row>
    <row r="39" spans="1:2" x14ac:dyDescent="0.25">
      <c r="A39" s="61" t="s">
        <v>244</v>
      </c>
      <c r="B39" s="60">
        <v>0.42052</v>
      </c>
    </row>
    <row r="40" spans="1:2" x14ac:dyDescent="0.25">
      <c r="A40" s="61" t="s">
        <v>245</v>
      </c>
      <c r="B40" s="60">
        <v>0.41901000000000005</v>
      </c>
    </row>
    <row r="41" spans="1:2" x14ac:dyDescent="0.25">
      <c r="A41" s="61" t="s">
        <v>246</v>
      </c>
      <c r="B41" s="60">
        <v>0.41692000000000001</v>
      </c>
    </row>
    <row r="42" spans="1:2" x14ac:dyDescent="0.25">
      <c r="A42" s="61" t="s">
        <v>247</v>
      </c>
      <c r="B42" s="60">
        <v>0.41576999999999997</v>
      </c>
    </row>
    <row r="43" spans="1:2" x14ac:dyDescent="0.25">
      <c r="A43" s="61" t="s">
        <v>248</v>
      </c>
      <c r="B43" s="60">
        <v>0.41371999999999998</v>
      </c>
    </row>
    <row r="44" spans="1:2" x14ac:dyDescent="0.25">
      <c r="A44" s="61" t="s">
        <v>249</v>
      </c>
      <c r="B44" s="60">
        <v>0.41371000000000002</v>
      </c>
    </row>
    <row r="45" spans="1:2" x14ac:dyDescent="0.25">
      <c r="A45" s="61" t="s">
        <v>250</v>
      </c>
      <c r="B45" s="60">
        <v>0.41350000000000003</v>
      </c>
    </row>
    <row r="46" spans="1:2" x14ac:dyDescent="0.25">
      <c r="A46" s="61" t="s">
        <v>251</v>
      </c>
      <c r="B46" s="60">
        <v>0.41302999999999995</v>
      </c>
    </row>
    <row r="47" spans="1:2" x14ac:dyDescent="0.25">
      <c r="A47" s="61" t="s">
        <v>252</v>
      </c>
      <c r="B47" s="60">
        <v>0.41281000000000001</v>
      </c>
    </row>
    <row r="48" spans="1:2" x14ac:dyDescent="0.25">
      <c r="A48" s="61" t="s">
        <v>253</v>
      </c>
      <c r="B48" s="60">
        <v>0.40393999999999997</v>
      </c>
    </row>
    <row r="49" spans="1:2" x14ac:dyDescent="0.25">
      <c r="A49" s="61" t="s">
        <v>254</v>
      </c>
      <c r="B49" s="60">
        <v>0.40299999999999997</v>
      </c>
    </row>
    <row r="50" spans="1:2" x14ac:dyDescent="0.25">
      <c r="A50" s="61" t="s">
        <v>255</v>
      </c>
      <c r="B50" s="60">
        <v>0.40115000000000001</v>
      </c>
    </row>
    <row r="51" spans="1:2" x14ac:dyDescent="0.25">
      <c r="A51" s="61" t="s">
        <v>256</v>
      </c>
      <c r="B51" s="60">
        <v>0.40037999999999996</v>
      </c>
    </row>
    <row r="52" spans="1:2" x14ac:dyDescent="0.25">
      <c r="A52" s="61" t="s">
        <v>257</v>
      </c>
      <c r="B52" s="60">
        <v>0.39856999999999998</v>
      </c>
    </row>
    <row r="53" spans="1:2" x14ac:dyDescent="0.25">
      <c r="A53" s="61" t="s">
        <v>258</v>
      </c>
      <c r="B53" s="60">
        <v>0.39832000000000001</v>
      </c>
    </row>
    <row r="54" spans="1:2" x14ac:dyDescent="0.25">
      <c r="A54" s="61" t="s">
        <v>259</v>
      </c>
      <c r="B54" s="60">
        <v>0.39685000000000004</v>
      </c>
    </row>
    <row r="55" spans="1:2" x14ac:dyDescent="0.25">
      <c r="A55" s="61" t="s">
        <v>260</v>
      </c>
      <c r="B55" s="60">
        <v>0.39323999999999998</v>
      </c>
    </row>
    <row r="56" spans="1:2" x14ac:dyDescent="0.25">
      <c r="A56" s="61" t="s">
        <v>261</v>
      </c>
      <c r="B56" s="60">
        <v>0.39012999999999998</v>
      </c>
    </row>
    <row r="57" spans="1:2" x14ac:dyDescent="0.25">
      <c r="A57" s="61" t="s">
        <v>262</v>
      </c>
      <c r="B57" s="60">
        <v>0.38986999999999999</v>
      </c>
    </row>
    <row r="58" spans="1:2" x14ac:dyDescent="0.25">
      <c r="A58" s="61" t="s">
        <v>263</v>
      </c>
      <c r="B58" s="60">
        <v>0.38982</v>
      </c>
    </row>
    <row r="59" spans="1:2" x14ac:dyDescent="0.25">
      <c r="A59" s="61" t="s">
        <v>197</v>
      </c>
      <c r="B59" s="60">
        <v>0.38972000000000001</v>
      </c>
    </row>
    <row r="60" spans="1:2" x14ac:dyDescent="0.25">
      <c r="A60" s="61" t="s">
        <v>264</v>
      </c>
      <c r="B60" s="60">
        <v>0.38923999999999997</v>
      </c>
    </row>
    <row r="61" spans="1:2" x14ac:dyDescent="0.25">
      <c r="A61" s="61" t="s">
        <v>265</v>
      </c>
      <c r="B61" s="60">
        <v>0.38652000000000003</v>
      </c>
    </row>
    <row r="62" spans="1:2" x14ac:dyDescent="0.25">
      <c r="A62" s="61" t="s">
        <v>266</v>
      </c>
      <c r="B62" s="60">
        <v>0.38583000000000001</v>
      </c>
    </row>
    <row r="63" spans="1:2" x14ac:dyDescent="0.25">
      <c r="A63" s="61" t="s">
        <v>267</v>
      </c>
      <c r="B63" s="60">
        <v>0.38331000000000004</v>
      </c>
    </row>
    <row r="64" spans="1:2" x14ac:dyDescent="0.25">
      <c r="A64" s="61" t="s">
        <v>268</v>
      </c>
      <c r="B64" s="60">
        <v>0.38072</v>
      </c>
    </row>
    <row r="65" spans="1:2" x14ac:dyDescent="0.25">
      <c r="A65" s="61" t="s">
        <v>269</v>
      </c>
      <c r="B65" s="60">
        <v>0.37624999999999997</v>
      </c>
    </row>
    <row r="66" spans="1:2" x14ac:dyDescent="0.25">
      <c r="A66" s="61" t="s">
        <v>270</v>
      </c>
      <c r="B66" s="60">
        <v>0.37584000000000001</v>
      </c>
    </row>
    <row r="67" spans="1:2" x14ac:dyDescent="0.25">
      <c r="A67" s="61" t="s">
        <v>271</v>
      </c>
      <c r="B67" s="60">
        <v>0.37305999999999995</v>
      </c>
    </row>
    <row r="68" spans="1:2" x14ac:dyDescent="0.25">
      <c r="A68" s="61" t="s">
        <v>273</v>
      </c>
      <c r="B68" s="60">
        <v>0.37278</v>
      </c>
    </row>
    <row r="69" spans="1:2" x14ac:dyDescent="0.25">
      <c r="A69" s="61" t="s">
        <v>272</v>
      </c>
      <c r="B69" s="60">
        <v>0.36932999999999999</v>
      </c>
    </row>
    <row r="70" spans="1:2" x14ac:dyDescent="0.25">
      <c r="A70" s="61" t="s">
        <v>274</v>
      </c>
      <c r="B70" s="60">
        <v>0.36798999999999998</v>
      </c>
    </row>
    <row r="71" spans="1:2" x14ac:dyDescent="0.25">
      <c r="A71" s="61" t="s">
        <v>275</v>
      </c>
      <c r="B71" s="60">
        <v>0.36244999999999999</v>
      </c>
    </row>
    <row r="72" spans="1:2" x14ac:dyDescent="0.25">
      <c r="A72" s="61" t="s">
        <v>276</v>
      </c>
      <c r="B72" s="60">
        <v>0.35558999999999996</v>
      </c>
    </row>
    <row r="73" spans="1:2" x14ac:dyDescent="0.25">
      <c r="A73" s="61" t="s">
        <v>277</v>
      </c>
      <c r="B73" s="60">
        <v>0.35503000000000001</v>
      </c>
    </row>
    <row r="74" spans="1:2" x14ac:dyDescent="0.25">
      <c r="A74" s="61" t="s">
        <v>278</v>
      </c>
      <c r="B74" s="60">
        <v>0.35395000000000004</v>
      </c>
    </row>
    <row r="75" spans="1:2" x14ac:dyDescent="0.25">
      <c r="A75" s="61" t="s">
        <v>279</v>
      </c>
      <c r="B75" s="60">
        <v>0.35296</v>
      </c>
    </row>
    <row r="76" spans="1:2" x14ac:dyDescent="0.25">
      <c r="A76" s="61" t="s">
        <v>280</v>
      </c>
      <c r="B76" s="60">
        <v>0.35271000000000002</v>
      </c>
    </row>
    <row r="77" spans="1:2" x14ac:dyDescent="0.25">
      <c r="A77" s="61" t="s">
        <v>281</v>
      </c>
      <c r="B77" s="60">
        <v>0.34939999999999999</v>
      </c>
    </row>
    <row r="78" spans="1:2" x14ac:dyDescent="0.25">
      <c r="A78" s="61" t="s">
        <v>282</v>
      </c>
      <c r="B78" s="60">
        <v>0.34836</v>
      </c>
    </row>
    <row r="79" spans="1:2" x14ac:dyDescent="0.25">
      <c r="A79" s="61" t="s">
        <v>283</v>
      </c>
      <c r="B79" s="60">
        <v>0.34825</v>
      </c>
    </row>
    <row r="80" spans="1:2" x14ac:dyDescent="0.25">
      <c r="A80" s="61" t="s">
        <v>284</v>
      </c>
      <c r="B80" s="60">
        <v>0.34435000000000004</v>
      </c>
    </row>
    <row r="81" spans="1:2" x14ac:dyDescent="0.25">
      <c r="A81" s="61" t="s">
        <v>285</v>
      </c>
      <c r="B81" s="60">
        <v>0.34360000000000002</v>
      </c>
    </row>
    <row r="82" spans="1:2" x14ac:dyDescent="0.25">
      <c r="A82" s="61" t="s">
        <v>286</v>
      </c>
      <c r="B82" s="60">
        <v>0.34301999999999999</v>
      </c>
    </row>
    <row r="83" spans="1:2" x14ac:dyDescent="0.25">
      <c r="A83" s="61" t="s">
        <v>287</v>
      </c>
      <c r="B83" s="60">
        <v>0.34259999999999996</v>
      </c>
    </row>
    <row r="84" spans="1:2" x14ac:dyDescent="0.25">
      <c r="A84" s="61" t="s">
        <v>288</v>
      </c>
      <c r="B84" s="60">
        <v>0.34240000000000004</v>
      </c>
    </row>
    <row r="85" spans="1:2" x14ac:dyDescent="0.25">
      <c r="A85" s="61" t="s">
        <v>289</v>
      </c>
      <c r="B85" s="60">
        <v>0.34229999999999999</v>
      </c>
    </row>
    <row r="86" spans="1:2" x14ac:dyDescent="0.25">
      <c r="A86" s="61" t="s">
        <v>290</v>
      </c>
      <c r="B86" s="60">
        <v>0.33703000000000005</v>
      </c>
    </row>
    <row r="87" spans="1:2" x14ac:dyDescent="0.25">
      <c r="A87" s="61" t="s">
        <v>291</v>
      </c>
      <c r="B87" s="60">
        <v>0.33468000000000003</v>
      </c>
    </row>
    <row r="88" spans="1:2" x14ac:dyDescent="0.25">
      <c r="A88" s="61" t="s">
        <v>292</v>
      </c>
      <c r="B88" s="60">
        <v>0.33081000000000005</v>
      </c>
    </row>
    <row r="89" spans="1:2" x14ac:dyDescent="0.25">
      <c r="A89" s="61" t="s">
        <v>293</v>
      </c>
      <c r="B89" s="60">
        <v>0.32919999999999999</v>
      </c>
    </row>
    <row r="90" spans="1:2" x14ac:dyDescent="0.25">
      <c r="A90" s="61" t="s">
        <v>294</v>
      </c>
      <c r="B90" s="60">
        <v>0.32844999999999996</v>
      </c>
    </row>
    <row r="91" spans="1:2" x14ac:dyDescent="0.25">
      <c r="A91" s="61" t="s">
        <v>295</v>
      </c>
      <c r="B91" s="60">
        <v>0.32841000000000004</v>
      </c>
    </row>
    <row r="92" spans="1:2" x14ac:dyDescent="0.25">
      <c r="A92" s="61" t="s">
        <v>296</v>
      </c>
      <c r="B92" s="60">
        <v>0.32384000000000002</v>
      </c>
    </row>
    <row r="93" spans="1:2" x14ac:dyDescent="0.25">
      <c r="A93" s="61" t="s">
        <v>297</v>
      </c>
      <c r="B93" s="60">
        <v>0.32353999999999999</v>
      </c>
    </row>
    <row r="94" spans="1:2" x14ac:dyDescent="0.25">
      <c r="A94" s="61" t="s">
        <v>298</v>
      </c>
      <c r="B94" s="60">
        <v>0.31968000000000002</v>
      </c>
    </row>
    <row r="95" spans="1:2" x14ac:dyDescent="0.25">
      <c r="A95" s="61" t="s">
        <v>299</v>
      </c>
      <c r="B95" s="60">
        <v>0.31961000000000001</v>
      </c>
    </row>
    <row r="96" spans="1:2" x14ac:dyDescent="0.25">
      <c r="A96" s="61" t="s">
        <v>300</v>
      </c>
      <c r="B96" s="60">
        <v>0.31834000000000001</v>
      </c>
    </row>
    <row r="97" spans="1:2" x14ac:dyDescent="0.25">
      <c r="A97" s="61" t="s">
        <v>301</v>
      </c>
      <c r="B97" s="60">
        <v>0.31763999999999998</v>
      </c>
    </row>
    <row r="98" spans="1:2" x14ac:dyDescent="0.25">
      <c r="A98" s="61" t="s">
        <v>302</v>
      </c>
      <c r="B98" s="60">
        <v>0.31546000000000002</v>
      </c>
    </row>
    <row r="99" spans="1:2" x14ac:dyDescent="0.25">
      <c r="A99" s="61" t="s">
        <v>303</v>
      </c>
      <c r="B99" s="60">
        <v>0.31519999999999998</v>
      </c>
    </row>
    <row r="100" spans="1:2" x14ac:dyDescent="0.25">
      <c r="A100" s="61" t="s">
        <v>304</v>
      </c>
      <c r="B100" s="60">
        <v>0.31133</v>
      </c>
    </row>
    <row r="101" spans="1:2" x14ac:dyDescent="0.25">
      <c r="A101" s="61" t="s">
        <v>305</v>
      </c>
      <c r="B101" s="60">
        <v>0.30990000000000001</v>
      </c>
    </row>
    <row r="102" spans="1:2" x14ac:dyDescent="0.25">
      <c r="A102" s="61" t="s">
        <v>306</v>
      </c>
      <c r="B102" s="60">
        <v>0.30953999999999998</v>
      </c>
    </row>
    <row r="103" spans="1:2" x14ac:dyDescent="0.25">
      <c r="A103" s="61" t="s">
        <v>307</v>
      </c>
      <c r="B103" s="60">
        <v>0.30917</v>
      </c>
    </row>
    <row r="104" spans="1:2" x14ac:dyDescent="0.25">
      <c r="A104" s="61" t="s">
        <v>308</v>
      </c>
      <c r="B104" s="60">
        <v>0.30286999999999997</v>
      </c>
    </row>
    <row r="105" spans="1:2" x14ac:dyDescent="0.25">
      <c r="A105" s="61" t="s">
        <v>309</v>
      </c>
      <c r="B105" s="60">
        <v>0.30107</v>
      </c>
    </row>
    <row r="106" spans="1:2" x14ac:dyDescent="0.25">
      <c r="A106" s="61" t="s">
        <v>310</v>
      </c>
      <c r="B106" s="60">
        <v>0.29986999999999997</v>
      </c>
    </row>
    <row r="107" spans="1:2" x14ac:dyDescent="0.25">
      <c r="A107" s="61" t="s">
        <v>311</v>
      </c>
      <c r="B107" s="60">
        <v>0.29909999999999998</v>
      </c>
    </row>
    <row r="108" spans="1:2" x14ac:dyDescent="0.25">
      <c r="A108" s="61" t="s">
        <v>312</v>
      </c>
      <c r="B108" s="60">
        <v>0.29821999999999999</v>
      </c>
    </row>
    <row r="109" spans="1:2" x14ac:dyDescent="0.25">
      <c r="A109" s="61" t="s">
        <v>313</v>
      </c>
      <c r="B109" s="60">
        <v>0.29576000000000002</v>
      </c>
    </row>
    <row r="110" spans="1:2" x14ac:dyDescent="0.25">
      <c r="A110" s="61" t="s">
        <v>314</v>
      </c>
      <c r="B110" s="60">
        <v>0.29308000000000001</v>
      </c>
    </row>
    <row r="111" spans="1:2" x14ac:dyDescent="0.25">
      <c r="A111" s="61" t="s">
        <v>315</v>
      </c>
      <c r="B111" s="60">
        <v>0.29299999999999998</v>
      </c>
    </row>
    <row r="112" spans="1:2" x14ac:dyDescent="0.25">
      <c r="A112" s="61" t="s">
        <v>316</v>
      </c>
      <c r="B112" s="60">
        <v>0.28981000000000001</v>
      </c>
    </row>
    <row r="113" spans="1:2" x14ac:dyDescent="0.25">
      <c r="A113" s="61" t="s">
        <v>317</v>
      </c>
      <c r="B113" s="60">
        <v>0.28876000000000002</v>
      </c>
    </row>
    <row r="114" spans="1:2" x14ac:dyDescent="0.25">
      <c r="A114" s="61" t="s">
        <v>318</v>
      </c>
      <c r="B114" s="60">
        <v>0.28711999999999999</v>
      </c>
    </row>
    <row r="115" spans="1:2" x14ac:dyDescent="0.25">
      <c r="A115" s="61" t="s">
        <v>319</v>
      </c>
      <c r="B115" s="60">
        <v>0.28367999999999999</v>
      </c>
    </row>
    <row r="116" spans="1:2" x14ac:dyDescent="0.25">
      <c r="A116" s="61" t="s">
        <v>320</v>
      </c>
      <c r="B116" s="60">
        <v>0.28342000000000001</v>
      </c>
    </row>
    <row r="117" spans="1:2" x14ac:dyDescent="0.25">
      <c r="A117" s="61" t="s">
        <v>321</v>
      </c>
      <c r="B117" s="60">
        <v>0.28293000000000001</v>
      </c>
    </row>
    <row r="118" spans="1:2" x14ac:dyDescent="0.25">
      <c r="A118" s="61" t="s">
        <v>198</v>
      </c>
      <c r="B118" s="60">
        <v>0.28131</v>
      </c>
    </row>
    <row r="119" spans="1:2" x14ac:dyDescent="0.25">
      <c r="A119" s="61" t="s">
        <v>322</v>
      </c>
      <c r="B119" s="60">
        <v>0.28126000000000001</v>
      </c>
    </row>
    <row r="120" spans="1:2" x14ac:dyDescent="0.25">
      <c r="A120" s="61" t="s">
        <v>323</v>
      </c>
      <c r="B120" s="60">
        <v>0.28101999999999999</v>
      </c>
    </row>
    <row r="121" spans="1:2" x14ac:dyDescent="0.25">
      <c r="A121" s="61" t="s">
        <v>324</v>
      </c>
      <c r="B121" s="60">
        <v>0.27927000000000002</v>
      </c>
    </row>
    <row r="122" spans="1:2" x14ac:dyDescent="0.25">
      <c r="A122" s="61" t="s">
        <v>325</v>
      </c>
      <c r="B122" s="60">
        <v>0.27629000000000004</v>
      </c>
    </row>
    <row r="123" spans="1:2" x14ac:dyDescent="0.25">
      <c r="A123" s="61" t="s">
        <v>326</v>
      </c>
      <c r="B123" s="60">
        <v>0.27548</v>
      </c>
    </row>
    <row r="124" spans="1:2" x14ac:dyDescent="0.25">
      <c r="A124" s="61" t="s">
        <v>327</v>
      </c>
      <c r="B124" s="60">
        <v>0.27516999999999997</v>
      </c>
    </row>
    <row r="125" spans="1:2" x14ac:dyDescent="0.25">
      <c r="A125" s="61" t="s">
        <v>328</v>
      </c>
      <c r="B125" s="60">
        <v>0.27216999999999997</v>
      </c>
    </row>
    <row r="126" spans="1:2" x14ac:dyDescent="0.25">
      <c r="A126" s="61" t="s">
        <v>329</v>
      </c>
      <c r="B126" s="60">
        <v>0.26972000000000002</v>
      </c>
    </row>
    <row r="127" spans="1:2" x14ac:dyDescent="0.25">
      <c r="A127" s="61" t="s">
        <v>330</v>
      </c>
      <c r="B127" s="60">
        <v>0.26915</v>
      </c>
    </row>
    <row r="128" spans="1:2" x14ac:dyDescent="0.25">
      <c r="A128" s="61" t="s">
        <v>331</v>
      </c>
      <c r="B128" s="60">
        <v>0.26890000000000003</v>
      </c>
    </row>
    <row r="129" spans="1:2" x14ac:dyDescent="0.25">
      <c r="A129" s="61" t="s">
        <v>332</v>
      </c>
      <c r="B129" s="60">
        <v>0.26696000000000003</v>
      </c>
    </row>
    <row r="130" spans="1:2" x14ac:dyDescent="0.25">
      <c r="A130" s="61" t="s">
        <v>333</v>
      </c>
      <c r="B130" s="60">
        <v>0.26513000000000003</v>
      </c>
    </row>
    <row r="131" spans="1:2" x14ac:dyDescent="0.25">
      <c r="A131" s="61" t="s">
        <v>334</v>
      </c>
      <c r="B131" s="60">
        <v>0.26462000000000002</v>
      </c>
    </row>
    <row r="132" spans="1:2" x14ac:dyDescent="0.25">
      <c r="A132" s="61" t="s">
        <v>335</v>
      </c>
      <c r="B132" s="60">
        <v>0.26452999999999999</v>
      </c>
    </row>
    <row r="133" spans="1:2" x14ac:dyDescent="0.25">
      <c r="A133" s="61" t="s">
        <v>336</v>
      </c>
      <c r="B133" s="60">
        <v>0.26422999999999996</v>
      </c>
    </row>
    <row r="134" spans="1:2" x14ac:dyDescent="0.25">
      <c r="A134" s="61" t="s">
        <v>337</v>
      </c>
      <c r="B134" s="60">
        <v>0.26384000000000002</v>
      </c>
    </row>
    <row r="135" spans="1:2" x14ac:dyDescent="0.25">
      <c r="A135" s="61" t="s">
        <v>338</v>
      </c>
      <c r="B135" s="60">
        <v>0.26273000000000002</v>
      </c>
    </row>
    <row r="136" spans="1:2" x14ac:dyDescent="0.25">
      <c r="A136" s="61" t="s">
        <v>339</v>
      </c>
      <c r="B136" s="60">
        <v>0.25525999999999999</v>
      </c>
    </row>
    <row r="137" spans="1:2" x14ac:dyDescent="0.25">
      <c r="A137" s="61" t="s">
        <v>340</v>
      </c>
      <c r="B137" s="60">
        <v>0.25280000000000002</v>
      </c>
    </row>
    <row r="138" spans="1:2" x14ac:dyDescent="0.25">
      <c r="A138" s="61" t="s">
        <v>341</v>
      </c>
      <c r="B138" s="60">
        <v>0.25169000000000002</v>
      </c>
    </row>
    <row r="139" spans="1:2" x14ac:dyDescent="0.25">
      <c r="A139" s="61" t="s">
        <v>342</v>
      </c>
      <c r="B139" s="60">
        <v>0.24515000000000001</v>
      </c>
    </row>
    <row r="140" spans="1:2" x14ac:dyDescent="0.25">
      <c r="A140" s="61" t="s">
        <v>343</v>
      </c>
      <c r="B140" s="60">
        <v>0.24292999999999998</v>
      </c>
    </row>
    <row r="141" spans="1:2" x14ac:dyDescent="0.25">
      <c r="A141" s="61" t="s">
        <v>344</v>
      </c>
      <c r="B141" s="60">
        <v>0.24234999999999998</v>
      </c>
    </row>
    <row r="142" spans="1:2" x14ac:dyDescent="0.25">
      <c r="A142" s="61" t="s">
        <v>345</v>
      </c>
      <c r="B142" s="60">
        <v>0.24161000000000002</v>
      </c>
    </row>
    <row r="143" spans="1:2" x14ac:dyDescent="0.25">
      <c r="A143" s="61" t="s">
        <v>346</v>
      </c>
      <c r="B143" s="60">
        <v>0.23536000000000001</v>
      </c>
    </row>
    <row r="144" spans="1:2" x14ac:dyDescent="0.25">
      <c r="A144" s="61" t="s">
        <v>347</v>
      </c>
      <c r="B144" s="60">
        <v>0.23268</v>
      </c>
    </row>
    <row r="145" spans="1:2" x14ac:dyDescent="0.25">
      <c r="A145" s="61" t="s">
        <v>348</v>
      </c>
      <c r="B145" s="60">
        <v>0.23108000000000001</v>
      </c>
    </row>
    <row r="146" spans="1:2" x14ac:dyDescent="0.25">
      <c r="A146" s="63" t="s">
        <v>428</v>
      </c>
      <c r="B146" s="60">
        <v>0.22829999999999998</v>
      </c>
    </row>
    <row r="147" spans="1:2" x14ac:dyDescent="0.25">
      <c r="A147" s="61" t="s">
        <v>349</v>
      </c>
      <c r="B147" s="60">
        <v>0.22620000000000001</v>
      </c>
    </row>
    <row r="148" spans="1:2" x14ac:dyDescent="0.25">
      <c r="A148" s="61" t="s">
        <v>350</v>
      </c>
      <c r="B148" s="60">
        <v>0.22516999999999998</v>
      </c>
    </row>
    <row r="149" spans="1:2" x14ac:dyDescent="0.25">
      <c r="A149" s="61" t="s">
        <v>351</v>
      </c>
      <c r="B149" s="60">
        <v>0.22450000000000001</v>
      </c>
    </row>
    <row r="150" spans="1:2" x14ac:dyDescent="0.25">
      <c r="A150" s="61" t="s">
        <v>352</v>
      </c>
      <c r="B150" s="60">
        <v>0.22436</v>
      </c>
    </row>
    <row r="151" spans="1:2" x14ac:dyDescent="0.25">
      <c r="A151" s="61" t="s">
        <v>353</v>
      </c>
      <c r="B151" s="60">
        <v>0.22228000000000001</v>
      </c>
    </row>
    <row r="152" spans="1:2" x14ac:dyDescent="0.25">
      <c r="A152" s="61" t="s">
        <v>354</v>
      </c>
      <c r="B152" s="60">
        <v>0.21992</v>
      </c>
    </row>
    <row r="153" spans="1:2" x14ac:dyDescent="0.25">
      <c r="A153" s="61" t="s">
        <v>355</v>
      </c>
      <c r="B153" s="60">
        <v>0.21861</v>
      </c>
    </row>
    <row r="154" spans="1:2" x14ac:dyDescent="0.25">
      <c r="A154" s="61" t="s">
        <v>356</v>
      </c>
      <c r="B154" s="60">
        <v>0.21836</v>
      </c>
    </row>
    <row r="155" spans="1:2" x14ac:dyDescent="0.25">
      <c r="A155" s="61" t="s">
        <v>357</v>
      </c>
      <c r="B155" s="60">
        <v>0.21568000000000001</v>
      </c>
    </row>
    <row r="156" spans="1:2" x14ac:dyDescent="0.25">
      <c r="A156" s="61" t="s">
        <v>358</v>
      </c>
      <c r="B156" s="60">
        <v>0.21254999999999999</v>
      </c>
    </row>
    <row r="157" spans="1:2" x14ac:dyDescent="0.25">
      <c r="A157" s="61" t="s">
        <v>359</v>
      </c>
      <c r="B157" s="60">
        <v>0.21047000000000002</v>
      </c>
    </row>
    <row r="158" spans="1:2" x14ac:dyDescent="0.25">
      <c r="A158" s="61" t="s">
        <v>360</v>
      </c>
      <c r="B158" s="60">
        <v>0.20545000000000002</v>
      </c>
    </row>
    <row r="159" spans="1:2" x14ac:dyDescent="0.25">
      <c r="A159" s="61" t="s">
        <v>361</v>
      </c>
      <c r="B159" s="60">
        <v>0.20495000000000002</v>
      </c>
    </row>
    <row r="160" spans="1:2" x14ac:dyDescent="0.25">
      <c r="A160" s="61" t="s">
        <v>362</v>
      </c>
      <c r="B160" s="60">
        <v>0.20343</v>
      </c>
    </row>
    <row r="161" spans="1:2" x14ac:dyDescent="0.25">
      <c r="A161" s="61" t="s">
        <v>363</v>
      </c>
      <c r="B161" s="60">
        <v>0.20088999999999999</v>
      </c>
    </row>
    <row r="162" spans="1:2" x14ac:dyDescent="0.25">
      <c r="A162" s="61" t="s">
        <v>364</v>
      </c>
      <c r="B162" s="60">
        <v>0.19797000000000001</v>
      </c>
    </row>
    <row r="163" spans="1:2" x14ac:dyDescent="0.25">
      <c r="A163" s="61" t="s">
        <v>365</v>
      </c>
      <c r="B163" s="60">
        <v>0.19789999999999999</v>
      </c>
    </row>
    <row r="164" spans="1:2" x14ac:dyDescent="0.25">
      <c r="A164" s="61" t="s">
        <v>366</v>
      </c>
      <c r="B164" s="60">
        <v>0.19684000000000001</v>
      </c>
    </row>
    <row r="165" spans="1:2" x14ac:dyDescent="0.25">
      <c r="A165" s="61" t="s">
        <v>367</v>
      </c>
      <c r="B165" s="60">
        <v>0.19594</v>
      </c>
    </row>
    <row r="166" spans="1:2" x14ac:dyDescent="0.25">
      <c r="A166" s="63" t="s">
        <v>429</v>
      </c>
      <c r="B166" s="60">
        <v>0.19277999999999998</v>
      </c>
    </row>
    <row r="167" spans="1:2" x14ac:dyDescent="0.25">
      <c r="A167" s="61" t="s">
        <v>368</v>
      </c>
      <c r="B167" s="60">
        <v>0.19204999999999997</v>
      </c>
    </row>
    <row r="168" spans="1:2" x14ac:dyDescent="0.25">
      <c r="A168" s="61" t="s">
        <v>369</v>
      </c>
      <c r="B168" s="60">
        <v>0.18761</v>
      </c>
    </row>
    <row r="169" spans="1:2" x14ac:dyDescent="0.25">
      <c r="A169" s="61" t="s">
        <v>370</v>
      </c>
      <c r="B169" s="60">
        <v>0.18524000000000002</v>
      </c>
    </row>
    <row r="170" spans="1:2" x14ac:dyDescent="0.25">
      <c r="A170" s="61" t="s">
        <v>371</v>
      </c>
      <c r="B170" s="60">
        <v>0.18395</v>
      </c>
    </row>
    <row r="171" spans="1:2" x14ac:dyDescent="0.25">
      <c r="A171" s="61" t="s">
        <v>372</v>
      </c>
      <c r="B171" s="60">
        <v>0.18207999999999999</v>
      </c>
    </row>
    <row r="172" spans="1:2" x14ac:dyDescent="0.25">
      <c r="A172" s="61" t="s">
        <v>373</v>
      </c>
      <c r="B172" s="60">
        <v>0.17893000000000001</v>
      </c>
    </row>
    <row r="173" spans="1:2" x14ac:dyDescent="0.25">
      <c r="A173" s="61" t="s">
        <v>374</v>
      </c>
      <c r="B173" s="60">
        <v>0.17798999999999998</v>
      </c>
    </row>
    <row r="174" spans="1:2" x14ac:dyDescent="0.25">
      <c r="A174" s="61" t="s">
        <v>375</v>
      </c>
      <c r="B174" s="60">
        <v>0.17615999999999998</v>
      </c>
    </row>
    <row r="175" spans="1:2" x14ac:dyDescent="0.25">
      <c r="A175" s="61" t="s">
        <v>376</v>
      </c>
      <c r="B175" s="60">
        <v>0.16952999999999999</v>
      </c>
    </row>
    <row r="176" spans="1:2" x14ac:dyDescent="0.25">
      <c r="A176" s="61" t="s">
        <v>377</v>
      </c>
      <c r="B176" s="60">
        <v>0.16428999999999999</v>
      </c>
    </row>
    <row r="177" spans="1:2" x14ac:dyDescent="0.25">
      <c r="A177" s="61" t="s">
        <v>378</v>
      </c>
      <c r="B177" s="60">
        <v>0.15210000000000001</v>
      </c>
    </row>
    <row r="178" spans="1:2" x14ac:dyDescent="0.25">
      <c r="A178" s="61" t="s">
        <v>379</v>
      </c>
      <c r="B178" s="60">
        <v>0.14583000000000002</v>
      </c>
    </row>
    <row r="179" spans="1:2" x14ac:dyDescent="0.25">
      <c r="A179" s="61" t="s">
        <v>380</v>
      </c>
      <c r="B179" s="60">
        <v>0.13539000000000001</v>
      </c>
    </row>
    <row r="180" spans="1:2" x14ac:dyDescent="0.25">
      <c r="A180" s="61" t="s">
        <v>381</v>
      </c>
      <c r="B180" s="60">
        <v>0.13306999999999999</v>
      </c>
    </row>
    <row r="181" spans="1:2" x14ac:dyDescent="0.25">
      <c r="A181" s="61" t="s">
        <v>382</v>
      </c>
      <c r="B181" s="60">
        <v>0.12359000000000001</v>
      </c>
    </row>
    <row r="182" spans="1:2" x14ac:dyDescent="0.25">
      <c r="A182" s="61" t="s">
        <v>383</v>
      </c>
      <c r="B182" s="60">
        <v>0.12311999999999999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Зрост ВВП до держ видатків</vt:lpstr>
      <vt:lpstr>Швеція та Ірландія</vt:lpstr>
      <vt:lpstr>Сповільн економ зрост</vt:lpstr>
      <vt:lpstr>Темпи економ зрост</vt:lpstr>
      <vt:lpstr>Видатки зведеного бюдж</vt:lpstr>
      <vt:lpstr>Інститут спроможність </vt:lpstr>
      <vt:lpstr>Частка сукупних видат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2015-12-07T09:19:00Z</dcterms:modified>
</cp:coreProperties>
</file>